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20115" windowHeight="7965"/>
  </bookViews>
  <sheets>
    <sheet name="Intro" sheetId="12" r:id="rId1"/>
    <sheet name="Data All Students" sheetId="7" r:id="rId2"/>
    <sheet name="Subtotals" sheetId="1" r:id="rId3"/>
    <sheet name="Filter &gt; 6 Classes" sheetId="8" r:id="rId4"/>
    <sheet name="9th Failed All Core" sheetId="18" r:id="rId5"/>
    <sheet name="Filter - Failed &gt; 50%" sheetId="9" r:id="rId6"/>
    <sheet name="12th " sheetId="19" r:id="rId7"/>
    <sheet name="9th" sheetId="10" r:id="rId8"/>
    <sheet name="Students Failing &gt;50%" sheetId="13" r:id="rId9"/>
    <sheet name="Grade Compar. Charts" sheetId="11" r:id="rId10"/>
    <sheet name="Fail by Group" sheetId="15" r:id="rId11"/>
  </sheets>
  <definedNames>
    <definedName name="_xlnm._FilterDatabase" localSheetId="6" hidden="1">'12th '!$A$1:$N$21</definedName>
    <definedName name="_xlnm._FilterDatabase" localSheetId="4" hidden="1">'9th Failed All Core'!$A$1:$G$17</definedName>
    <definedName name="_xlnm._FilterDatabase" localSheetId="5" hidden="1">'Filter - Failed &gt; 50%'!$A$1:$N$72</definedName>
    <definedName name="_xlnm._FilterDatabase" localSheetId="3" hidden="1">'Filter &gt; 6 Classes'!$A$1:$N$72</definedName>
  </definedNames>
  <calcPr calcId="125725"/>
</workbook>
</file>

<file path=xl/calcChain.xml><?xml version="1.0" encoding="utf-8"?>
<calcChain xmlns="http://schemas.openxmlformats.org/spreadsheetml/2006/main">
  <c r="A22" i="19"/>
  <c r="F71" i="15" l="1"/>
  <c r="E71"/>
  <c r="D71"/>
  <c r="C71"/>
  <c r="F33"/>
  <c r="F72" s="1"/>
  <c r="E33"/>
  <c r="E72" s="1"/>
  <c r="D33"/>
  <c r="D72" s="1"/>
  <c r="C33"/>
  <c r="C72" s="1"/>
  <c r="A73" i="1"/>
  <c r="A52"/>
  <c r="A35"/>
  <c r="A19"/>
  <c r="A19" i="8"/>
  <c r="A19" i="9"/>
  <c r="A35"/>
  <c r="A52"/>
  <c r="A73"/>
  <c r="H72"/>
  <c r="M72" s="1"/>
  <c r="N72" s="1"/>
  <c r="H71"/>
  <c r="M71" s="1"/>
  <c r="N71" s="1"/>
  <c r="H70"/>
  <c r="M70" s="1"/>
  <c r="N70" s="1"/>
  <c r="H69"/>
  <c r="M69" s="1"/>
  <c r="N69" s="1"/>
  <c r="H68"/>
  <c r="M68" s="1"/>
  <c r="N68" s="1"/>
  <c r="H67"/>
  <c r="M67" s="1"/>
  <c r="N67" s="1"/>
  <c r="H66"/>
  <c r="M66" s="1"/>
  <c r="N66" s="1"/>
  <c r="H65"/>
  <c r="M65" s="1"/>
  <c r="N65" s="1"/>
  <c r="H64"/>
  <c r="M64" s="1"/>
  <c r="N64" s="1"/>
  <c r="H63"/>
  <c r="M63" s="1"/>
  <c r="N63" s="1"/>
  <c r="H62"/>
  <c r="M62" s="1"/>
  <c r="N62" s="1"/>
  <c r="H61"/>
  <c r="M61" s="1"/>
  <c r="N61" s="1"/>
  <c r="H60"/>
  <c r="M60" s="1"/>
  <c r="N60" s="1"/>
  <c r="H59"/>
  <c r="M59" s="1"/>
  <c r="N59" s="1"/>
  <c r="H58"/>
  <c r="M58" s="1"/>
  <c r="N58" s="1"/>
  <c r="H57"/>
  <c r="M57" s="1"/>
  <c r="N57" s="1"/>
  <c r="H56"/>
  <c r="M56" s="1"/>
  <c r="N56" s="1"/>
  <c r="H55"/>
  <c r="M55" s="1"/>
  <c r="N55" s="1"/>
  <c r="H54"/>
  <c r="M54" s="1"/>
  <c r="N54" s="1"/>
  <c r="H53"/>
  <c r="M53" s="1"/>
  <c r="N53" s="1"/>
  <c r="H51"/>
  <c r="M51" s="1"/>
  <c r="N51" s="1"/>
  <c r="H50"/>
  <c r="M50" s="1"/>
  <c r="N50" s="1"/>
  <c r="H49"/>
  <c r="M49" s="1"/>
  <c r="N49" s="1"/>
  <c r="H48"/>
  <c r="M48" s="1"/>
  <c r="N48" s="1"/>
  <c r="H47"/>
  <c r="M47" s="1"/>
  <c r="N47" s="1"/>
  <c r="H46"/>
  <c r="M46" s="1"/>
  <c r="N46" s="1"/>
  <c r="H45"/>
  <c r="M45" s="1"/>
  <c r="N45" s="1"/>
  <c r="H44"/>
  <c r="M44" s="1"/>
  <c r="N44" s="1"/>
  <c r="H43"/>
  <c r="M43" s="1"/>
  <c r="N43" s="1"/>
  <c r="H42"/>
  <c r="M42" s="1"/>
  <c r="N42" s="1"/>
  <c r="H41"/>
  <c r="M41" s="1"/>
  <c r="N41" s="1"/>
  <c r="H40"/>
  <c r="M40" s="1"/>
  <c r="N40" s="1"/>
  <c r="H39"/>
  <c r="M39" s="1"/>
  <c r="N39" s="1"/>
  <c r="H38"/>
  <c r="M38" s="1"/>
  <c r="N38" s="1"/>
  <c r="H37"/>
  <c r="M37" s="1"/>
  <c r="N37" s="1"/>
  <c r="H36"/>
  <c r="M36" s="1"/>
  <c r="N36" s="1"/>
  <c r="N52" s="1"/>
  <c r="H34"/>
  <c r="M34" s="1"/>
  <c r="N34" s="1"/>
  <c r="H33"/>
  <c r="M33" s="1"/>
  <c r="N33" s="1"/>
  <c r="H32"/>
  <c r="M32" s="1"/>
  <c r="N32" s="1"/>
  <c r="H31"/>
  <c r="M31" s="1"/>
  <c r="N31" s="1"/>
  <c r="H30"/>
  <c r="M30" s="1"/>
  <c r="N30" s="1"/>
  <c r="H29"/>
  <c r="M29" s="1"/>
  <c r="N29" s="1"/>
  <c r="H28"/>
  <c r="M28" s="1"/>
  <c r="N28" s="1"/>
  <c r="H27"/>
  <c r="M27" s="1"/>
  <c r="N27" s="1"/>
  <c r="H26"/>
  <c r="M26" s="1"/>
  <c r="N26" s="1"/>
  <c r="H25"/>
  <c r="M25" s="1"/>
  <c r="N25" s="1"/>
  <c r="H24"/>
  <c r="M24" s="1"/>
  <c r="N24" s="1"/>
  <c r="H23"/>
  <c r="M23" s="1"/>
  <c r="N23" s="1"/>
  <c r="N35" s="1"/>
  <c r="H22"/>
  <c r="M22" s="1"/>
  <c r="N22" s="1"/>
  <c r="H21"/>
  <c r="M21" s="1"/>
  <c r="N21" s="1"/>
  <c r="H20"/>
  <c r="M20" s="1"/>
  <c r="N20" s="1"/>
  <c r="H18"/>
  <c r="M18" s="1"/>
  <c r="N18" s="1"/>
  <c r="H17"/>
  <c r="M17" s="1"/>
  <c r="N17" s="1"/>
  <c r="H16"/>
  <c r="M16" s="1"/>
  <c r="N16" s="1"/>
  <c r="H15"/>
  <c r="M15" s="1"/>
  <c r="N15" s="1"/>
  <c r="H14"/>
  <c r="M14" s="1"/>
  <c r="N14" s="1"/>
  <c r="H13"/>
  <c r="M13" s="1"/>
  <c r="N13" s="1"/>
  <c r="H12"/>
  <c r="M12" s="1"/>
  <c r="N12" s="1"/>
  <c r="H11"/>
  <c r="M11" s="1"/>
  <c r="N11" s="1"/>
  <c r="H10"/>
  <c r="M10" s="1"/>
  <c r="N10" s="1"/>
  <c r="H9"/>
  <c r="M9" s="1"/>
  <c r="N9" s="1"/>
  <c r="H8"/>
  <c r="M8" s="1"/>
  <c r="N8" s="1"/>
  <c r="H7"/>
  <c r="M7" s="1"/>
  <c r="N7" s="1"/>
  <c r="H6"/>
  <c r="H5"/>
  <c r="M5" s="1"/>
  <c r="N5" s="1"/>
  <c r="H4"/>
  <c r="M4" s="1"/>
  <c r="N4" s="1"/>
  <c r="H3"/>
  <c r="M3" s="1"/>
  <c r="N3" s="1"/>
  <c r="H2"/>
  <c r="M2" s="1"/>
  <c r="N2" s="1"/>
  <c r="A73" i="8"/>
  <c r="A52"/>
  <c r="A35"/>
  <c r="A74"/>
  <c r="H72"/>
  <c r="M72" s="1"/>
  <c r="N72" s="1"/>
  <c r="H71"/>
  <c r="M71" s="1"/>
  <c r="N71" s="1"/>
  <c r="H70"/>
  <c r="M70" s="1"/>
  <c r="N70" s="1"/>
  <c r="H69"/>
  <c r="M69" s="1"/>
  <c r="N69" s="1"/>
  <c r="H68"/>
  <c r="M68" s="1"/>
  <c r="N68" s="1"/>
  <c r="H67"/>
  <c r="M67" s="1"/>
  <c r="N67" s="1"/>
  <c r="H66"/>
  <c r="M66" s="1"/>
  <c r="N66" s="1"/>
  <c r="H65"/>
  <c r="M65" s="1"/>
  <c r="N65" s="1"/>
  <c r="H64"/>
  <c r="M64" s="1"/>
  <c r="N64" s="1"/>
  <c r="H63"/>
  <c r="M63" s="1"/>
  <c r="N63" s="1"/>
  <c r="H62"/>
  <c r="M62" s="1"/>
  <c r="N62" s="1"/>
  <c r="H61"/>
  <c r="M61" s="1"/>
  <c r="N61" s="1"/>
  <c r="H60"/>
  <c r="M60" s="1"/>
  <c r="N60" s="1"/>
  <c r="H59"/>
  <c r="M59" s="1"/>
  <c r="N59" s="1"/>
  <c r="H58"/>
  <c r="M58" s="1"/>
  <c r="N58" s="1"/>
  <c r="H57"/>
  <c r="M57" s="1"/>
  <c r="N57" s="1"/>
  <c r="H56"/>
  <c r="M56" s="1"/>
  <c r="N56" s="1"/>
  <c r="H55"/>
  <c r="M55" s="1"/>
  <c r="N55" s="1"/>
  <c r="H54"/>
  <c r="M54" s="1"/>
  <c r="N54" s="1"/>
  <c r="H53"/>
  <c r="M53" s="1"/>
  <c r="N53" s="1"/>
  <c r="H51"/>
  <c r="M51" s="1"/>
  <c r="N51" s="1"/>
  <c r="H50"/>
  <c r="M50" s="1"/>
  <c r="N50" s="1"/>
  <c r="H49"/>
  <c r="M49" s="1"/>
  <c r="N49" s="1"/>
  <c r="H48"/>
  <c r="M48" s="1"/>
  <c r="N48" s="1"/>
  <c r="H47"/>
  <c r="M47" s="1"/>
  <c r="N47" s="1"/>
  <c r="H46"/>
  <c r="M46" s="1"/>
  <c r="N46" s="1"/>
  <c r="H45"/>
  <c r="M45" s="1"/>
  <c r="N45" s="1"/>
  <c r="H44"/>
  <c r="M44" s="1"/>
  <c r="N44" s="1"/>
  <c r="H43"/>
  <c r="M43" s="1"/>
  <c r="N43" s="1"/>
  <c r="H42"/>
  <c r="M42" s="1"/>
  <c r="N42" s="1"/>
  <c r="H41"/>
  <c r="M41" s="1"/>
  <c r="N41" s="1"/>
  <c r="H40"/>
  <c r="M40" s="1"/>
  <c r="N40" s="1"/>
  <c r="H39"/>
  <c r="M39" s="1"/>
  <c r="N39" s="1"/>
  <c r="H38"/>
  <c r="M38" s="1"/>
  <c r="N38" s="1"/>
  <c r="H37"/>
  <c r="M37" s="1"/>
  <c r="N37" s="1"/>
  <c r="H36"/>
  <c r="M36" s="1"/>
  <c r="N36" s="1"/>
  <c r="H34"/>
  <c r="M34" s="1"/>
  <c r="N34" s="1"/>
  <c r="H33"/>
  <c r="M33" s="1"/>
  <c r="N33" s="1"/>
  <c r="H32"/>
  <c r="M32" s="1"/>
  <c r="N32" s="1"/>
  <c r="H31"/>
  <c r="M31" s="1"/>
  <c r="N31" s="1"/>
  <c r="H30"/>
  <c r="M30" s="1"/>
  <c r="N30" s="1"/>
  <c r="H29"/>
  <c r="M29" s="1"/>
  <c r="N29" s="1"/>
  <c r="H28"/>
  <c r="M28" s="1"/>
  <c r="N28" s="1"/>
  <c r="H27"/>
  <c r="M27" s="1"/>
  <c r="N27" s="1"/>
  <c r="H26"/>
  <c r="M26" s="1"/>
  <c r="N26" s="1"/>
  <c r="H25"/>
  <c r="M25" s="1"/>
  <c r="N25" s="1"/>
  <c r="H24"/>
  <c r="M24" s="1"/>
  <c r="N24" s="1"/>
  <c r="H23"/>
  <c r="M23" s="1"/>
  <c r="N23" s="1"/>
  <c r="H22"/>
  <c r="M22" s="1"/>
  <c r="N22" s="1"/>
  <c r="H21"/>
  <c r="M21" s="1"/>
  <c r="N21" s="1"/>
  <c r="H20"/>
  <c r="M20" s="1"/>
  <c r="N20" s="1"/>
  <c r="H18"/>
  <c r="M18" s="1"/>
  <c r="N18" s="1"/>
  <c r="H17"/>
  <c r="M17" s="1"/>
  <c r="N17" s="1"/>
  <c r="H16"/>
  <c r="M16" s="1"/>
  <c r="N16" s="1"/>
  <c r="H15"/>
  <c r="M15" s="1"/>
  <c r="N15" s="1"/>
  <c r="H14"/>
  <c r="M14" s="1"/>
  <c r="N14" s="1"/>
  <c r="H13"/>
  <c r="M13" s="1"/>
  <c r="N13" s="1"/>
  <c r="H12"/>
  <c r="M12" s="1"/>
  <c r="N12" s="1"/>
  <c r="H11"/>
  <c r="M11" s="1"/>
  <c r="N11" s="1"/>
  <c r="H10"/>
  <c r="M10" s="1"/>
  <c r="N10" s="1"/>
  <c r="H9"/>
  <c r="M9" s="1"/>
  <c r="N9" s="1"/>
  <c r="H8"/>
  <c r="M8" s="1"/>
  <c r="N8" s="1"/>
  <c r="H7"/>
  <c r="M7" s="1"/>
  <c r="N7" s="1"/>
  <c r="H6"/>
  <c r="H5"/>
  <c r="M5" s="1"/>
  <c r="N5" s="1"/>
  <c r="H4"/>
  <c r="M4" s="1"/>
  <c r="N4" s="1"/>
  <c r="H3"/>
  <c r="M3" s="1"/>
  <c r="N3" s="1"/>
  <c r="H2"/>
  <c r="M2" s="1"/>
  <c r="N2" s="1"/>
  <c r="H55" i="7"/>
  <c r="M55" s="1"/>
  <c r="N55" s="1"/>
  <c r="H67"/>
  <c r="M67" s="1"/>
  <c r="N67" s="1"/>
  <c r="H50"/>
  <c r="M50" s="1"/>
  <c r="N50" s="1"/>
  <c r="H66"/>
  <c r="M66" s="1"/>
  <c r="N66" s="1"/>
  <c r="H62"/>
  <c r="M62" s="1"/>
  <c r="N62" s="1"/>
  <c r="H57"/>
  <c r="M57" s="1"/>
  <c r="N57" s="1"/>
  <c r="H61"/>
  <c r="M61" s="1"/>
  <c r="N61" s="1"/>
  <c r="H58"/>
  <c r="M58" s="1"/>
  <c r="N58" s="1"/>
  <c r="H56"/>
  <c r="M56" s="1"/>
  <c r="N56" s="1"/>
  <c r="H65"/>
  <c r="M65" s="1"/>
  <c r="N65" s="1"/>
  <c r="H64"/>
  <c r="M64" s="1"/>
  <c r="N64" s="1"/>
  <c r="H60"/>
  <c r="M60" s="1"/>
  <c r="N60" s="1"/>
  <c r="H69"/>
  <c r="M69" s="1"/>
  <c r="N69" s="1"/>
  <c r="H52"/>
  <c r="M52" s="1"/>
  <c r="N52" s="1"/>
  <c r="H68"/>
  <c r="M68" s="1"/>
  <c r="N68" s="1"/>
  <c r="H63"/>
  <c r="M63" s="1"/>
  <c r="N63" s="1"/>
  <c r="H59"/>
  <c r="M59" s="1"/>
  <c r="N59" s="1"/>
  <c r="H54"/>
  <c r="M54" s="1"/>
  <c r="N54" s="1"/>
  <c r="H51"/>
  <c r="M51" s="1"/>
  <c r="N51" s="1"/>
  <c r="H53"/>
  <c r="M53" s="1"/>
  <c r="N53" s="1"/>
  <c r="H44"/>
  <c r="M44" s="1"/>
  <c r="N44" s="1"/>
  <c r="H35"/>
  <c r="M35" s="1"/>
  <c r="N35" s="1"/>
  <c r="H34"/>
  <c r="M34" s="1"/>
  <c r="N34" s="1"/>
  <c r="H37"/>
  <c r="M37" s="1"/>
  <c r="N37" s="1"/>
  <c r="H40"/>
  <c r="M40" s="1"/>
  <c r="N40" s="1"/>
  <c r="H38"/>
  <c r="M38" s="1"/>
  <c r="N38" s="1"/>
  <c r="H46"/>
  <c r="M46" s="1"/>
  <c r="N46" s="1"/>
  <c r="H43"/>
  <c r="M43" s="1"/>
  <c r="N43" s="1"/>
  <c r="H41"/>
  <c r="M41" s="1"/>
  <c r="N41" s="1"/>
  <c r="H49"/>
  <c r="M49" s="1"/>
  <c r="N49" s="1"/>
  <c r="H45"/>
  <c r="M45" s="1"/>
  <c r="N45" s="1"/>
  <c r="H36"/>
  <c r="M36" s="1"/>
  <c r="N36" s="1"/>
  <c r="H39"/>
  <c r="M39" s="1"/>
  <c r="N39" s="1"/>
  <c r="H33"/>
  <c r="M33" s="1"/>
  <c r="N33" s="1"/>
  <c r="H48"/>
  <c r="M48" s="1"/>
  <c r="N48" s="1"/>
  <c r="H47"/>
  <c r="M47" s="1"/>
  <c r="N47" s="1"/>
  <c r="H21"/>
  <c r="M21" s="1"/>
  <c r="N21" s="1"/>
  <c r="H25"/>
  <c r="M25" s="1"/>
  <c r="N25" s="1"/>
  <c r="H29"/>
  <c r="M29" s="1"/>
  <c r="N29" s="1"/>
  <c r="H22"/>
  <c r="M22" s="1"/>
  <c r="N22" s="1"/>
  <c r="H28"/>
  <c r="M28" s="1"/>
  <c r="N28" s="1"/>
  <c r="H31"/>
  <c r="M31" s="1"/>
  <c r="N31" s="1"/>
  <c r="H23"/>
  <c r="M23" s="1"/>
  <c r="N23" s="1"/>
  <c r="H30"/>
  <c r="M30" s="1"/>
  <c r="N30" s="1"/>
  <c r="H26"/>
  <c r="M26" s="1"/>
  <c r="N26" s="1"/>
  <c r="H18"/>
  <c r="M18" s="1"/>
  <c r="N18" s="1"/>
  <c r="H24"/>
  <c r="M24" s="1"/>
  <c r="N24" s="1"/>
  <c r="H19"/>
  <c r="M19" s="1"/>
  <c r="N19" s="1"/>
  <c r="H20"/>
  <c r="M20" s="1"/>
  <c r="N20" s="1"/>
  <c r="H27"/>
  <c r="M27" s="1"/>
  <c r="N27" s="1"/>
  <c r="H32"/>
  <c r="M32" s="1"/>
  <c r="N32" s="1"/>
  <c r="H10"/>
  <c r="M10" s="1"/>
  <c r="N10" s="1"/>
  <c r="H2"/>
  <c r="M2" s="1"/>
  <c r="N2" s="1"/>
  <c r="H5"/>
  <c r="M5" s="1"/>
  <c r="N5" s="1"/>
  <c r="H13"/>
  <c r="M13" s="1"/>
  <c r="N13" s="1"/>
  <c r="H14"/>
  <c r="M14" s="1"/>
  <c r="N14" s="1"/>
  <c r="H4"/>
  <c r="M4" s="1"/>
  <c r="N4" s="1"/>
  <c r="H17"/>
  <c r="M17" s="1"/>
  <c r="N17" s="1"/>
  <c r="H42"/>
  <c r="M42" s="1"/>
  <c r="N42" s="1"/>
  <c r="H16"/>
  <c r="M16" s="1"/>
  <c r="N16" s="1"/>
  <c r="H9"/>
  <c r="M9" s="1"/>
  <c r="N9" s="1"/>
  <c r="H8"/>
  <c r="M8" s="1"/>
  <c r="N8" s="1"/>
  <c r="H6"/>
  <c r="M6" s="1"/>
  <c r="N6" s="1"/>
  <c r="H15"/>
  <c r="M15" s="1"/>
  <c r="N15" s="1"/>
  <c r="H3"/>
  <c r="M3" s="1"/>
  <c r="N3" s="1"/>
  <c r="H12"/>
  <c r="M12" s="1"/>
  <c r="N12" s="1"/>
  <c r="H7"/>
  <c r="M7" s="1"/>
  <c r="N7" s="1"/>
  <c r="H11"/>
  <c r="M11" s="1"/>
  <c r="N11" s="1"/>
  <c r="J73" i="1"/>
  <c r="I73"/>
  <c r="G73"/>
  <c r="F73"/>
  <c r="E73"/>
  <c r="D73"/>
  <c r="C73"/>
  <c r="J52"/>
  <c r="I52"/>
  <c r="G52"/>
  <c r="F52"/>
  <c r="E52"/>
  <c r="D52"/>
  <c r="C52"/>
  <c r="J35"/>
  <c r="I35"/>
  <c r="G35"/>
  <c r="F35"/>
  <c r="E35"/>
  <c r="D35"/>
  <c r="C35"/>
  <c r="J19"/>
  <c r="I19"/>
  <c r="I74" s="1"/>
  <c r="G19"/>
  <c r="G74" s="1"/>
  <c r="F19"/>
  <c r="F74" s="1"/>
  <c r="E19"/>
  <c r="E74" s="1"/>
  <c r="D19"/>
  <c r="D74" s="1"/>
  <c r="C19"/>
  <c r="C74" s="1"/>
  <c r="H72"/>
  <c r="M72" s="1"/>
  <c r="N72" s="1"/>
  <c r="H71"/>
  <c r="M71" s="1"/>
  <c r="N71" s="1"/>
  <c r="H70"/>
  <c r="M70" s="1"/>
  <c r="N70" s="1"/>
  <c r="H69"/>
  <c r="M69" s="1"/>
  <c r="N69" s="1"/>
  <c r="H68"/>
  <c r="M68" s="1"/>
  <c r="N68" s="1"/>
  <c r="H67"/>
  <c r="M67" s="1"/>
  <c r="N67" s="1"/>
  <c r="H66"/>
  <c r="M66" s="1"/>
  <c r="N66" s="1"/>
  <c r="H65"/>
  <c r="M65" s="1"/>
  <c r="N65" s="1"/>
  <c r="H64"/>
  <c r="M64" s="1"/>
  <c r="N64" s="1"/>
  <c r="H63"/>
  <c r="M63" s="1"/>
  <c r="N63" s="1"/>
  <c r="H62"/>
  <c r="M62" s="1"/>
  <c r="N62" s="1"/>
  <c r="H61"/>
  <c r="M61" s="1"/>
  <c r="N61" s="1"/>
  <c r="H60"/>
  <c r="M60" s="1"/>
  <c r="N60" s="1"/>
  <c r="H59"/>
  <c r="M59" s="1"/>
  <c r="N59" s="1"/>
  <c r="H58"/>
  <c r="M58" s="1"/>
  <c r="N58" s="1"/>
  <c r="H57"/>
  <c r="M57" s="1"/>
  <c r="N57" s="1"/>
  <c r="H56"/>
  <c r="M56" s="1"/>
  <c r="N56" s="1"/>
  <c r="H55"/>
  <c r="M55" s="1"/>
  <c r="N55" s="1"/>
  <c r="H54"/>
  <c r="M54" s="1"/>
  <c r="N54" s="1"/>
  <c r="H53"/>
  <c r="M53" s="1"/>
  <c r="N53" s="1"/>
  <c r="N73" s="1"/>
  <c r="H51"/>
  <c r="M51" s="1"/>
  <c r="N51" s="1"/>
  <c r="H50"/>
  <c r="M50" s="1"/>
  <c r="N50" s="1"/>
  <c r="H49"/>
  <c r="M49" s="1"/>
  <c r="N49" s="1"/>
  <c r="H48"/>
  <c r="M48" s="1"/>
  <c r="N48" s="1"/>
  <c r="H47"/>
  <c r="M47" s="1"/>
  <c r="N47" s="1"/>
  <c r="H46"/>
  <c r="M46" s="1"/>
  <c r="N46" s="1"/>
  <c r="H45"/>
  <c r="M45" s="1"/>
  <c r="N45" s="1"/>
  <c r="H44"/>
  <c r="M44" s="1"/>
  <c r="N44" s="1"/>
  <c r="H43"/>
  <c r="M43" s="1"/>
  <c r="N43" s="1"/>
  <c r="H42"/>
  <c r="M42" s="1"/>
  <c r="N42" s="1"/>
  <c r="H41"/>
  <c r="M41" s="1"/>
  <c r="N41" s="1"/>
  <c r="H40"/>
  <c r="M40" s="1"/>
  <c r="N40" s="1"/>
  <c r="H39"/>
  <c r="M39" s="1"/>
  <c r="N39" s="1"/>
  <c r="H38"/>
  <c r="M38" s="1"/>
  <c r="N38" s="1"/>
  <c r="H37"/>
  <c r="M37" s="1"/>
  <c r="N37" s="1"/>
  <c r="H36"/>
  <c r="M36" s="1"/>
  <c r="N36" s="1"/>
  <c r="N52" s="1"/>
  <c r="H34"/>
  <c r="M34" s="1"/>
  <c r="N34" s="1"/>
  <c r="H33"/>
  <c r="M33" s="1"/>
  <c r="N33" s="1"/>
  <c r="H32"/>
  <c r="M32" s="1"/>
  <c r="N32" s="1"/>
  <c r="H31"/>
  <c r="M31" s="1"/>
  <c r="N31" s="1"/>
  <c r="H30"/>
  <c r="M30" s="1"/>
  <c r="N30" s="1"/>
  <c r="H29"/>
  <c r="M29" s="1"/>
  <c r="N29" s="1"/>
  <c r="H28"/>
  <c r="M28" s="1"/>
  <c r="N28" s="1"/>
  <c r="H27"/>
  <c r="M27" s="1"/>
  <c r="N27" s="1"/>
  <c r="H26"/>
  <c r="M26" s="1"/>
  <c r="N26" s="1"/>
  <c r="H25"/>
  <c r="M25" s="1"/>
  <c r="N25" s="1"/>
  <c r="H24"/>
  <c r="M24" s="1"/>
  <c r="N24" s="1"/>
  <c r="H23"/>
  <c r="M23" s="1"/>
  <c r="N23" s="1"/>
  <c r="H22"/>
  <c r="M22" s="1"/>
  <c r="N22" s="1"/>
  <c r="H21"/>
  <c r="M21" s="1"/>
  <c r="N21" s="1"/>
  <c r="H20"/>
  <c r="M20" s="1"/>
  <c r="N20" s="1"/>
  <c r="N35" s="1"/>
  <c r="H18"/>
  <c r="M18" s="1"/>
  <c r="N18" s="1"/>
  <c r="H17"/>
  <c r="M17" s="1"/>
  <c r="N17" s="1"/>
  <c r="H16"/>
  <c r="M16" s="1"/>
  <c r="N16" s="1"/>
  <c r="H15"/>
  <c r="M15" s="1"/>
  <c r="N15" s="1"/>
  <c r="H14"/>
  <c r="M14" s="1"/>
  <c r="N14" s="1"/>
  <c r="H13"/>
  <c r="M13" s="1"/>
  <c r="N13" s="1"/>
  <c r="H3"/>
  <c r="M3" s="1"/>
  <c r="N3" s="1"/>
  <c r="H4"/>
  <c r="M4" s="1"/>
  <c r="N4" s="1"/>
  <c r="H5"/>
  <c r="M5" s="1"/>
  <c r="N5" s="1"/>
  <c r="H6"/>
  <c r="M6" s="1"/>
  <c r="N6" s="1"/>
  <c r="H7"/>
  <c r="M7" s="1"/>
  <c r="N7" s="1"/>
  <c r="H8"/>
  <c r="M8" s="1"/>
  <c r="N8" s="1"/>
  <c r="H9"/>
  <c r="M9" s="1"/>
  <c r="N9" s="1"/>
  <c r="H10"/>
  <c r="M10" s="1"/>
  <c r="N10" s="1"/>
  <c r="H2"/>
  <c r="M2" s="1"/>
  <c r="N2" s="1"/>
  <c r="H12"/>
  <c r="M12" s="1"/>
  <c r="N12" s="1"/>
  <c r="H11"/>
  <c r="M11" s="1"/>
  <c r="N11" s="1"/>
  <c r="K38" i="7" l="1"/>
  <c r="H19" i="1"/>
  <c r="M19"/>
  <c r="N19"/>
  <c r="N74" s="1"/>
  <c r="H35"/>
  <c r="M35"/>
  <c r="H52"/>
  <c r="M52"/>
  <c r="H73"/>
  <c r="M73"/>
  <c r="H74"/>
  <c r="M74"/>
  <c r="J74"/>
  <c r="M6" i="9"/>
  <c r="N6" s="1"/>
  <c r="K6"/>
  <c r="L6" s="1"/>
  <c r="K2"/>
  <c r="L2" s="1"/>
  <c r="K3"/>
  <c r="L3" s="1"/>
  <c r="K4"/>
  <c r="L4" s="1"/>
  <c r="K5"/>
  <c r="L5" s="1"/>
  <c r="K7"/>
  <c r="L7" s="1"/>
  <c r="K8"/>
  <c r="L8" s="1"/>
  <c r="K9"/>
  <c r="L9" s="1"/>
  <c r="K10"/>
  <c r="L10" s="1"/>
  <c r="K11"/>
  <c r="L11" s="1"/>
  <c r="K12"/>
  <c r="L12" s="1"/>
  <c r="K13"/>
  <c r="L13" s="1"/>
  <c r="K14"/>
  <c r="L14" s="1"/>
  <c r="K15"/>
  <c r="L15" s="1"/>
  <c r="K16"/>
  <c r="L16" s="1"/>
  <c r="K17"/>
  <c r="L17" s="1"/>
  <c r="K18"/>
  <c r="L18" s="1"/>
  <c r="K20"/>
  <c r="L20" s="1"/>
  <c r="K21"/>
  <c r="L21" s="1"/>
  <c r="K22"/>
  <c r="L22" s="1"/>
  <c r="K23"/>
  <c r="L23" s="1"/>
  <c r="K24"/>
  <c r="L24" s="1"/>
  <c r="K25"/>
  <c r="L25" s="1"/>
  <c r="K26"/>
  <c r="L26" s="1"/>
  <c r="K27"/>
  <c r="L27" s="1"/>
  <c r="K28"/>
  <c r="L28" s="1"/>
  <c r="K29"/>
  <c r="L29" s="1"/>
  <c r="K30"/>
  <c r="L30" s="1"/>
  <c r="K31"/>
  <c r="L31" s="1"/>
  <c r="K32"/>
  <c r="L32" s="1"/>
  <c r="K33"/>
  <c r="L33" s="1"/>
  <c r="K34"/>
  <c r="L34" s="1"/>
  <c r="K36"/>
  <c r="L36" s="1"/>
  <c r="K37"/>
  <c r="L37" s="1"/>
  <c r="K38"/>
  <c r="L38" s="1"/>
  <c r="K39"/>
  <c r="L39" s="1"/>
  <c r="K40"/>
  <c r="L40" s="1"/>
  <c r="K41"/>
  <c r="L41" s="1"/>
  <c r="K42"/>
  <c r="L42" s="1"/>
  <c r="K43"/>
  <c r="L43" s="1"/>
  <c r="K44"/>
  <c r="L44" s="1"/>
  <c r="K45"/>
  <c r="L45" s="1"/>
  <c r="K46"/>
  <c r="L46" s="1"/>
  <c r="K47"/>
  <c r="L47" s="1"/>
  <c r="K48"/>
  <c r="L48" s="1"/>
  <c r="K49"/>
  <c r="L49" s="1"/>
  <c r="K50"/>
  <c r="L50" s="1"/>
  <c r="K51"/>
  <c r="L51" s="1"/>
  <c r="K53"/>
  <c r="L53" s="1"/>
  <c r="K54"/>
  <c r="L54" s="1"/>
  <c r="K55"/>
  <c r="L55" s="1"/>
  <c r="K56"/>
  <c r="L56" s="1"/>
  <c r="K57"/>
  <c r="L57" s="1"/>
  <c r="K58"/>
  <c r="L58" s="1"/>
  <c r="K59"/>
  <c r="L59" s="1"/>
  <c r="K60"/>
  <c r="L60" s="1"/>
  <c r="K61"/>
  <c r="L61" s="1"/>
  <c r="K62"/>
  <c r="L62" s="1"/>
  <c r="K63"/>
  <c r="L63" s="1"/>
  <c r="K64"/>
  <c r="L64" s="1"/>
  <c r="K65"/>
  <c r="L65" s="1"/>
  <c r="K66"/>
  <c r="L66" s="1"/>
  <c r="K67"/>
  <c r="L67" s="1"/>
  <c r="K68"/>
  <c r="L68" s="1"/>
  <c r="K69"/>
  <c r="L69" s="1"/>
  <c r="K70"/>
  <c r="L70" s="1"/>
  <c r="K71"/>
  <c r="L71" s="1"/>
  <c r="K72"/>
  <c r="L72" s="1"/>
  <c r="M6" i="8"/>
  <c r="N6" s="1"/>
  <c r="K6"/>
  <c r="L6" s="1"/>
  <c r="K2"/>
  <c r="L2" s="1"/>
  <c r="K3"/>
  <c r="L3" s="1"/>
  <c r="K4"/>
  <c r="L4" s="1"/>
  <c r="K5"/>
  <c r="L5" s="1"/>
  <c r="K7"/>
  <c r="L7" s="1"/>
  <c r="K8"/>
  <c r="L8" s="1"/>
  <c r="K9"/>
  <c r="L9" s="1"/>
  <c r="K10"/>
  <c r="L10" s="1"/>
  <c r="K11"/>
  <c r="L11" s="1"/>
  <c r="K12"/>
  <c r="L12" s="1"/>
  <c r="K13"/>
  <c r="L13" s="1"/>
  <c r="K14"/>
  <c r="L14" s="1"/>
  <c r="K15"/>
  <c r="L15" s="1"/>
  <c r="K16"/>
  <c r="L16" s="1"/>
  <c r="K17"/>
  <c r="L17" s="1"/>
  <c r="K18"/>
  <c r="L18" s="1"/>
  <c r="K20"/>
  <c r="L20" s="1"/>
  <c r="K21"/>
  <c r="L21" s="1"/>
  <c r="K22"/>
  <c r="L22" s="1"/>
  <c r="K23"/>
  <c r="L23" s="1"/>
  <c r="K24"/>
  <c r="L24" s="1"/>
  <c r="K25"/>
  <c r="L25" s="1"/>
  <c r="K26"/>
  <c r="L26" s="1"/>
  <c r="K27"/>
  <c r="L27" s="1"/>
  <c r="K28"/>
  <c r="L28" s="1"/>
  <c r="K29"/>
  <c r="L29" s="1"/>
  <c r="K30"/>
  <c r="L30" s="1"/>
  <c r="K31"/>
  <c r="L31" s="1"/>
  <c r="K32"/>
  <c r="L32" s="1"/>
  <c r="K33"/>
  <c r="L33" s="1"/>
  <c r="K34"/>
  <c r="L34" s="1"/>
  <c r="K36"/>
  <c r="L36" s="1"/>
  <c r="K37"/>
  <c r="L37" s="1"/>
  <c r="K38"/>
  <c r="L38" s="1"/>
  <c r="K39"/>
  <c r="L39" s="1"/>
  <c r="K40"/>
  <c r="L40" s="1"/>
  <c r="K41"/>
  <c r="L41" s="1"/>
  <c r="K42"/>
  <c r="L42" s="1"/>
  <c r="K43"/>
  <c r="L43" s="1"/>
  <c r="K44"/>
  <c r="L44" s="1"/>
  <c r="K45"/>
  <c r="L45" s="1"/>
  <c r="K46"/>
  <c r="L46" s="1"/>
  <c r="K47"/>
  <c r="L47" s="1"/>
  <c r="K48"/>
  <c r="L48" s="1"/>
  <c r="K49"/>
  <c r="L49" s="1"/>
  <c r="K50"/>
  <c r="L50" s="1"/>
  <c r="K51"/>
  <c r="L51" s="1"/>
  <c r="K53"/>
  <c r="L53" s="1"/>
  <c r="K54"/>
  <c r="L54" s="1"/>
  <c r="K55"/>
  <c r="L55" s="1"/>
  <c r="K56"/>
  <c r="L56" s="1"/>
  <c r="K57"/>
  <c r="L57" s="1"/>
  <c r="K58"/>
  <c r="L58" s="1"/>
  <c r="K59"/>
  <c r="L59" s="1"/>
  <c r="K60"/>
  <c r="L60" s="1"/>
  <c r="K61"/>
  <c r="L61" s="1"/>
  <c r="K62"/>
  <c r="L62" s="1"/>
  <c r="K63"/>
  <c r="L63" s="1"/>
  <c r="K64"/>
  <c r="L64" s="1"/>
  <c r="K65"/>
  <c r="L65" s="1"/>
  <c r="K66"/>
  <c r="L66" s="1"/>
  <c r="K67"/>
  <c r="L67" s="1"/>
  <c r="K68"/>
  <c r="L68" s="1"/>
  <c r="K69"/>
  <c r="L69" s="1"/>
  <c r="K70"/>
  <c r="L70" s="1"/>
  <c r="K71"/>
  <c r="L71" s="1"/>
  <c r="K72"/>
  <c r="L72" s="1"/>
  <c r="K53" i="7"/>
  <c r="L53" s="1"/>
  <c r="K51"/>
  <c r="L51" s="1"/>
  <c r="K54"/>
  <c r="L54" s="1"/>
  <c r="K59"/>
  <c r="L59" s="1"/>
  <c r="K63"/>
  <c r="L63" s="1"/>
  <c r="K68"/>
  <c r="L68" s="1"/>
  <c r="K52"/>
  <c r="L52" s="1"/>
  <c r="K69"/>
  <c r="L69" s="1"/>
  <c r="K60"/>
  <c r="L60" s="1"/>
  <c r="K64"/>
  <c r="L64" s="1"/>
  <c r="K65"/>
  <c r="L65" s="1"/>
  <c r="K56"/>
  <c r="L56" s="1"/>
  <c r="K58"/>
  <c r="L58" s="1"/>
  <c r="K61"/>
  <c r="L61" s="1"/>
  <c r="K57"/>
  <c r="L57" s="1"/>
  <c r="K62"/>
  <c r="L62" s="1"/>
  <c r="K66"/>
  <c r="L66" s="1"/>
  <c r="K50"/>
  <c r="L50" s="1"/>
  <c r="K67"/>
  <c r="L67" s="1"/>
  <c r="K55"/>
  <c r="L55" s="1"/>
  <c r="K47"/>
  <c r="L47" s="1"/>
  <c r="K48"/>
  <c r="L48" s="1"/>
  <c r="K33"/>
  <c r="L33" s="1"/>
  <c r="K39"/>
  <c r="L39" s="1"/>
  <c r="K36"/>
  <c r="L36" s="1"/>
  <c r="K45"/>
  <c r="L45" s="1"/>
  <c r="K49"/>
  <c r="L49" s="1"/>
  <c r="K41"/>
  <c r="L41" s="1"/>
  <c r="K43"/>
  <c r="L43" s="1"/>
  <c r="K46"/>
  <c r="L46" s="1"/>
  <c r="L38"/>
  <c r="K40"/>
  <c r="L40" s="1"/>
  <c r="K37"/>
  <c r="L37" s="1"/>
  <c r="K34"/>
  <c r="L34" s="1"/>
  <c r="K35"/>
  <c r="L35" s="1"/>
  <c r="K44"/>
  <c r="L44" s="1"/>
  <c r="K32"/>
  <c r="L32" s="1"/>
  <c r="K27"/>
  <c r="L27" s="1"/>
  <c r="K20"/>
  <c r="L20" s="1"/>
  <c r="K19"/>
  <c r="L19" s="1"/>
  <c r="K24"/>
  <c r="L24" s="1"/>
  <c r="K18"/>
  <c r="L18" s="1"/>
  <c r="K26"/>
  <c r="L26" s="1"/>
  <c r="K30"/>
  <c r="L30" s="1"/>
  <c r="K23"/>
  <c r="L23" s="1"/>
  <c r="K31"/>
  <c r="L31" s="1"/>
  <c r="K28"/>
  <c r="L28" s="1"/>
  <c r="K22"/>
  <c r="L22" s="1"/>
  <c r="K29"/>
  <c r="L29" s="1"/>
  <c r="K25"/>
  <c r="L25" s="1"/>
  <c r="K21"/>
  <c r="L21" s="1"/>
  <c r="K11"/>
  <c r="L11" s="1"/>
  <c r="K7"/>
  <c r="L7" s="1"/>
  <c r="K12"/>
  <c r="L12" s="1"/>
  <c r="K3"/>
  <c r="L3" s="1"/>
  <c r="K15"/>
  <c r="L15" s="1"/>
  <c r="K6"/>
  <c r="L6" s="1"/>
  <c r="K8"/>
  <c r="L8" s="1"/>
  <c r="K9"/>
  <c r="L9" s="1"/>
  <c r="K16"/>
  <c r="L16" s="1"/>
  <c r="K42"/>
  <c r="L42" s="1"/>
  <c r="K17"/>
  <c r="L17" s="1"/>
  <c r="K4"/>
  <c r="L4" s="1"/>
  <c r="K14"/>
  <c r="L14" s="1"/>
  <c r="K13"/>
  <c r="L13" s="1"/>
  <c r="K5"/>
  <c r="L5" s="1"/>
  <c r="K2"/>
  <c r="L2" s="1"/>
  <c r="K10"/>
  <c r="L10" s="1"/>
  <c r="K53" i="1"/>
  <c r="K20"/>
  <c r="K18"/>
  <c r="L18" s="1"/>
  <c r="K34"/>
  <c r="L34" s="1"/>
  <c r="K72"/>
  <c r="L72" s="1"/>
  <c r="K51"/>
  <c r="L51" s="1"/>
  <c r="K71"/>
  <c r="L71" s="1"/>
  <c r="K70"/>
  <c r="L70" s="1"/>
  <c r="K50"/>
  <c r="L50" s="1"/>
  <c r="K33"/>
  <c r="L33" s="1"/>
  <c r="K69"/>
  <c r="L69" s="1"/>
  <c r="K32"/>
  <c r="L32" s="1"/>
  <c r="K68"/>
  <c r="L68" s="1"/>
  <c r="K49"/>
  <c r="L49" s="1"/>
  <c r="K31"/>
  <c r="L31" s="1"/>
  <c r="K17"/>
  <c r="L17" s="1"/>
  <c r="K48"/>
  <c r="L48" s="1"/>
  <c r="K16"/>
  <c r="L16" s="1"/>
  <c r="K67"/>
  <c r="L67" s="1"/>
  <c r="K15"/>
  <c r="L15" s="1"/>
  <c r="K14"/>
  <c r="L14" s="1"/>
  <c r="K66"/>
  <c r="L66" s="1"/>
  <c r="K30"/>
  <c r="L30" s="1"/>
  <c r="K13"/>
  <c r="L13" s="1"/>
  <c r="K29"/>
  <c r="L29" s="1"/>
  <c r="K65"/>
  <c r="L65" s="1"/>
  <c r="K64"/>
  <c r="L64" s="1"/>
  <c r="K47"/>
  <c r="L47" s="1"/>
  <c r="K12"/>
  <c r="L12" s="1"/>
  <c r="K28"/>
  <c r="L28" s="1"/>
  <c r="K27"/>
  <c r="L27" s="1"/>
  <c r="K46"/>
  <c r="K11"/>
  <c r="K26"/>
  <c r="L26" s="1"/>
  <c r="K25"/>
  <c r="L25" s="1"/>
  <c r="K45"/>
  <c r="L45" s="1"/>
  <c r="K44"/>
  <c r="L44" s="1"/>
  <c r="K63"/>
  <c r="L63" s="1"/>
  <c r="K62"/>
  <c r="L62" s="1"/>
  <c r="K24"/>
  <c r="L24" s="1"/>
  <c r="K10"/>
  <c r="L10" s="1"/>
  <c r="K61"/>
  <c r="L61" s="1"/>
  <c r="K43"/>
  <c r="L43" s="1"/>
  <c r="K9"/>
  <c r="L9" s="1"/>
  <c r="K60"/>
  <c r="L60" s="1"/>
  <c r="K42"/>
  <c r="L42" s="1"/>
  <c r="K59"/>
  <c r="L59" s="1"/>
  <c r="K8"/>
  <c r="L8" s="1"/>
  <c r="K41"/>
  <c r="L41" s="1"/>
  <c r="K7"/>
  <c r="L7" s="1"/>
  <c r="K58"/>
  <c r="L58" s="1"/>
  <c r="K40"/>
  <c r="L40" s="1"/>
  <c r="K6"/>
  <c r="L6" s="1"/>
  <c r="K57"/>
  <c r="L57" s="1"/>
  <c r="K23"/>
  <c r="L23" s="1"/>
  <c r="K56"/>
  <c r="L56" s="1"/>
  <c r="K55"/>
  <c r="L55" s="1"/>
  <c r="K22"/>
  <c r="L22" s="1"/>
  <c r="K5"/>
  <c r="L5" s="1"/>
  <c r="K4"/>
  <c r="L4" s="1"/>
  <c r="K39"/>
  <c r="L39" s="1"/>
  <c r="K38"/>
  <c r="L38" s="1"/>
  <c r="K21"/>
  <c r="L21" s="1"/>
  <c r="K37"/>
  <c r="L37" s="1"/>
  <c r="K3"/>
  <c r="L3" s="1"/>
  <c r="K54"/>
  <c r="L54" s="1"/>
  <c r="K2"/>
  <c r="L2" s="1"/>
  <c r="K36"/>
  <c r="L36" s="1"/>
  <c r="L20" l="1"/>
  <c r="L35" s="1"/>
  <c r="K35"/>
  <c r="L53"/>
  <c r="L73" s="1"/>
  <c r="K73"/>
  <c r="L11"/>
  <c r="L19" s="1"/>
  <c r="K19"/>
  <c r="L46"/>
  <c r="K52"/>
  <c r="K74" s="1"/>
  <c r="N73" i="9"/>
  <c r="L52" i="1" l="1"/>
  <c r="L74" s="1"/>
</calcChain>
</file>

<file path=xl/sharedStrings.xml><?xml version="1.0" encoding="utf-8"?>
<sst xmlns="http://schemas.openxmlformats.org/spreadsheetml/2006/main" count="544" uniqueCount="150">
  <si>
    <t>Math</t>
  </si>
  <si>
    <t>Science</t>
  </si>
  <si>
    <t>English</t>
  </si>
  <si>
    <t>Social Studies</t>
  </si>
  <si>
    <t>Brinkley, Donovan</t>
  </si>
  <si>
    <t>Grade Level</t>
  </si>
  <si>
    <t>Council, Patrick</t>
  </si>
  <si>
    <t>Electives</t>
  </si>
  <si>
    <t>Earl, Dietrich</t>
  </si>
  <si>
    <t>Fluker, Eddie</t>
  </si>
  <si>
    <t>Lukasik, Jessica</t>
  </si>
  <si>
    <t>Martin, Treandis</t>
  </si>
  <si>
    <t>Ray, Katlyn</t>
  </si>
  <si>
    <t>Rhinehart, Ka'Ron</t>
  </si>
  <si>
    <t>Sanford, Derick</t>
  </si>
  <si>
    <t>Schwartz, Briar</t>
  </si>
  <si>
    <t>Alexander, Tyanna</t>
  </si>
  <si>
    <t>Bryant, Marlon</t>
  </si>
  <si>
    <t>Carpenter, Jennifer</t>
  </si>
  <si>
    <t>Johnson, Asha'</t>
  </si>
  <si>
    <t>Keithley, Kayla</t>
  </si>
  <si>
    <t>Lyons, Myia</t>
  </si>
  <si>
    <t>Martin, Dallas</t>
  </si>
  <si>
    <t>Moore, Sade</t>
  </si>
  <si>
    <t>Nichols-Kelly, Melissa</t>
  </si>
  <si>
    <t>Sprague, Michael</t>
  </si>
  <si>
    <t>Terry, Donte</t>
  </si>
  <si>
    <t>Burke, Aubrey</t>
  </si>
  <si>
    <t>Darnell, Bri'ana</t>
  </si>
  <si>
    <t>Fields, Micah</t>
  </si>
  <si>
    <t>Fortner, Zaire</t>
  </si>
  <si>
    <t>Godboldo, Janise</t>
  </si>
  <si>
    <t>Jackson, LaWanda</t>
  </si>
  <si>
    <t>Lumpkin, Dalano</t>
  </si>
  <si>
    <t>Sims, Beonka</t>
  </si>
  <si>
    <t>Trost, Branden</t>
  </si>
  <si>
    <t>Addison, Charde</t>
  </si>
  <si>
    <t>Bowers, Ashley</t>
  </si>
  <si>
    <t>Chylinkski, Chris</t>
  </si>
  <si>
    <t>Clingan, Jamie</t>
  </si>
  <si>
    <t>Coleman, Lucreatha</t>
  </si>
  <si>
    <t>Dickenson, Shaneiqua</t>
  </si>
  <si>
    <t>Fomby, Breon</t>
  </si>
  <si>
    <t>Gale, William</t>
  </si>
  <si>
    <t>Godboldo, Jason</t>
  </si>
  <si>
    <t>Hoops, Olivia</t>
  </si>
  <si>
    <t>Hutch, Paris</t>
  </si>
  <si>
    <t>Matycich, Eric</t>
  </si>
  <si>
    <t>Mayhew, Gary</t>
  </si>
  <si>
    <t>Oesterling, Jennifer</t>
  </si>
  <si>
    <t>Runkis, Eric</t>
  </si>
  <si>
    <t>Sprader, Kelsy</t>
  </si>
  <si>
    <t>Spurling, Richard</t>
  </si>
  <si>
    <t>Turner, Michael</t>
  </si>
  <si>
    <t>Wauschek, Richard</t>
  </si>
  <si>
    <t>William, Diamond (m)</t>
  </si>
  <si>
    <t>Percentage of Credits Passed</t>
  </si>
  <si>
    <t>Student Name</t>
  </si>
  <si>
    <t>Credits Needed to be On Track</t>
  </si>
  <si>
    <t>Number of Credits Behind</t>
  </si>
  <si>
    <t>Total Credits Earned</t>
  </si>
  <si>
    <t>Attempted Credits</t>
  </si>
  <si>
    <t>Number of Classes Behind</t>
  </si>
  <si>
    <t>Percentage of Credits Failed</t>
  </si>
  <si>
    <t>9 Average</t>
  </si>
  <si>
    <t>10 Average</t>
  </si>
  <si>
    <t>11 Average</t>
  </si>
  <si>
    <t>12 Average</t>
  </si>
  <si>
    <t>Grand Average</t>
  </si>
  <si>
    <t>9 Count</t>
  </si>
  <si>
    <t>10 Count</t>
  </si>
  <si>
    <t>11 Count</t>
  </si>
  <si>
    <t>Grand Count</t>
  </si>
  <si>
    <t>12 Count</t>
  </si>
  <si>
    <t>Ibrahim</t>
  </si>
  <si>
    <t>Donovan</t>
  </si>
  <si>
    <t>Jaylyn</t>
  </si>
  <si>
    <t>Charay</t>
  </si>
  <si>
    <t>Patrick</t>
  </si>
  <si>
    <t>Dietrich</t>
  </si>
  <si>
    <t>Eddie</t>
  </si>
  <si>
    <t>Gregory</t>
  </si>
  <si>
    <t>Richard H</t>
  </si>
  <si>
    <t>Jessica</t>
  </si>
  <si>
    <t>Treandis</t>
  </si>
  <si>
    <t>Curtis</t>
  </si>
  <si>
    <t>Katlyn</t>
  </si>
  <si>
    <t>Ka'Ron</t>
  </si>
  <si>
    <t>Derick</t>
  </si>
  <si>
    <t>Briar</t>
  </si>
  <si>
    <t>Hector</t>
  </si>
  <si>
    <t>Tyanna</t>
  </si>
  <si>
    <t>Marlon</t>
  </si>
  <si>
    <t xml:space="preserve"> Jennifer C</t>
  </si>
  <si>
    <t xml:space="preserve"> Desmond</t>
  </si>
  <si>
    <t>Denise</t>
  </si>
  <si>
    <t xml:space="preserve"> Asha'</t>
  </si>
  <si>
    <t>Kayla</t>
  </si>
  <si>
    <t>Myia</t>
  </si>
  <si>
    <t>Dallas</t>
  </si>
  <si>
    <t>Sade</t>
  </si>
  <si>
    <t>Melissa</t>
  </si>
  <si>
    <t>Anthony</t>
  </si>
  <si>
    <t>Michael S</t>
  </si>
  <si>
    <t>Donte</t>
  </si>
  <si>
    <t>Angela</t>
  </si>
  <si>
    <t>Reona</t>
  </si>
  <si>
    <t>Torez</t>
  </si>
  <si>
    <t>Aubrey</t>
  </si>
  <si>
    <t>Devante</t>
  </si>
  <si>
    <t>Bri'ana</t>
  </si>
  <si>
    <t>Micah</t>
  </si>
  <si>
    <t>Zaire</t>
  </si>
  <si>
    <t>Janise</t>
  </si>
  <si>
    <t>LaWanda</t>
  </si>
  <si>
    <t>Mishalay</t>
  </si>
  <si>
    <t>Dalano</t>
  </si>
  <si>
    <t>Isaac</t>
  </si>
  <si>
    <t>Corey</t>
  </si>
  <si>
    <t>Beonka</t>
  </si>
  <si>
    <t>Branden</t>
  </si>
  <si>
    <t>Leonard</t>
  </si>
  <si>
    <t>Charde</t>
  </si>
  <si>
    <t>Ashley</t>
  </si>
  <si>
    <t>Chris</t>
  </si>
  <si>
    <t>Jamie</t>
  </si>
  <si>
    <t>Lucreatha</t>
  </si>
  <si>
    <t>Shaneiqua</t>
  </si>
  <si>
    <t>Breon</t>
  </si>
  <si>
    <t>William</t>
  </si>
  <si>
    <t>Jason</t>
  </si>
  <si>
    <t>Olivia</t>
  </si>
  <si>
    <t>Paris</t>
  </si>
  <si>
    <t>Gary</t>
  </si>
  <si>
    <t>Jennifer O</t>
  </si>
  <si>
    <t>Eric M</t>
  </si>
  <si>
    <t>Eric R</t>
  </si>
  <si>
    <t>Kelsy</t>
  </si>
  <si>
    <t>Richard S</t>
  </si>
  <si>
    <t xml:space="preserve"> Michael T</t>
  </si>
  <si>
    <t>Richard W</t>
  </si>
  <si>
    <t>Diamond (m)</t>
  </si>
  <si>
    <t>Jennifer C</t>
  </si>
  <si>
    <t>Desmond</t>
  </si>
  <si>
    <t>Michael T</t>
  </si>
  <si>
    <t>Class/Group</t>
  </si>
  <si>
    <t>9th-10th Group</t>
  </si>
  <si>
    <t>11th-12th Group</t>
  </si>
  <si>
    <t>9th-10th Group Average</t>
  </si>
  <si>
    <t>11th-12th Group Average</t>
  </si>
</sst>
</file>

<file path=xl/styles.xml><?xml version="1.0" encoding="utf-8"?>
<styleSheet xmlns="http://schemas.openxmlformats.org/spreadsheetml/2006/main">
  <numFmts count="1">
    <numFmt numFmtId="164" formatCode="0.0"/>
  </numFmts>
  <fonts count="6">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rgb="FF00B050"/>
        <bgColor indexed="64"/>
      </patternFill>
    </fill>
    <fill>
      <patternFill patternType="solid">
        <fgColor theme="3" tint="0.59999389629810485"/>
        <bgColor indexed="64"/>
      </patternFill>
    </fill>
    <fill>
      <patternFill patternType="solid">
        <fgColor rgb="FF0070C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65">
    <xf numFmtId="0" fontId="0" fillId="0" borderId="0" xfId="0"/>
    <xf numFmtId="0" fontId="1" fillId="0" borderId="0" xfId="0" applyFont="1"/>
    <xf numFmtId="0" fontId="0" fillId="0" borderId="0" xfId="0" applyAlignment="1">
      <alignment horizontal="center" vertical="center" wrapText="1"/>
    </xf>
    <xf numFmtId="9" fontId="0" fillId="0" borderId="0" xfId="1" applyFont="1" applyAlignment="1">
      <alignment horizontal="center" vertical="center"/>
    </xf>
    <xf numFmtId="0" fontId="0" fillId="0" borderId="0" xfId="0" applyAlignment="1">
      <alignment horizontal="center" vertical="center"/>
    </xf>
    <xf numFmtId="0" fontId="4" fillId="8" borderId="1" xfId="0" applyFont="1" applyFill="1" applyBorder="1" applyAlignment="1">
      <alignment horizontal="center" vertical="center" wrapText="1"/>
    </xf>
    <xf numFmtId="9" fontId="5" fillId="8" borderId="1" xfId="1" applyFont="1" applyFill="1" applyBorder="1" applyAlignment="1">
      <alignment horizontal="center" vertical="center"/>
    </xf>
    <xf numFmtId="0" fontId="3"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9" fontId="0" fillId="7" borderId="2" xfId="1" applyFont="1" applyFill="1" applyBorder="1" applyAlignment="1">
      <alignment horizontal="center" vertical="center"/>
    </xf>
    <xf numFmtId="0" fontId="0" fillId="0" borderId="1" xfId="0" applyBorder="1"/>
    <xf numFmtId="0" fontId="0" fillId="0" borderId="1" xfId="0" applyBorder="1" applyAlignment="1">
      <alignment horizontal="center" vertical="center" wrapText="1"/>
    </xf>
    <xf numFmtId="9" fontId="0" fillId="0" borderId="1" xfId="1" applyFont="1" applyBorder="1" applyAlignment="1">
      <alignment horizontal="center" vertical="center"/>
    </xf>
    <xf numFmtId="0" fontId="3"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9" fontId="0" fillId="6" borderId="2" xfId="1" applyFont="1" applyFill="1" applyBorder="1" applyAlignment="1">
      <alignment horizontal="center" vertical="center"/>
    </xf>
    <xf numFmtId="0" fontId="3" fillId="5" borderId="2" xfId="0" applyFont="1" applyFill="1" applyBorder="1" applyAlignment="1">
      <alignment horizontal="center" vertical="center" wrapText="1"/>
    </xf>
    <xf numFmtId="164" fontId="0" fillId="5" borderId="2" xfId="0" applyNumberFormat="1" applyFill="1" applyBorder="1" applyAlignment="1">
      <alignment horizontal="center" vertical="center" wrapText="1"/>
    </xf>
    <xf numFmtId="9" fontId="0" fillId="5" borderId="2" xfId="1" applyFont="1" applyFill="1" applyBorder="1" applyAlignment="1">
      <alignment horizontal="center" vertical="center"/>
    </xf>
    <xf numFmtId="0" fontId="3" fillId="3" borderId="2"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9" fontId="0" fillId="3" borderId="2" xfId="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0" xfId="1" applyFont="1" applyBorder="1" applyAlignment="1">
      <alignment horizontal="center" vertical="center"/>
    </xf>
    <xf numFmtId="0" fontId="0" fillId="10" borderId="1" xfId="0" applyFill="1" applyBorder="1"/>
    <xf numFmtId="0" fontId="0" fillId="10" borderId="1" xfId="0" applyFill="1" applyBorder="1" applyAlignment="1">
      <alignment horizontal="center" vertical="center" wrapText="1"/>
    </xf>
    <xf numFmtId="9" fontId="0" fillId="10" borderId="1" xfId="1"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wrapText="1"/>
    </xf>
    <xf numFmtId="9" fontId="0" fillId="2" borderId="1" xfId="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0" fillId="11" borderId="1" xfId="0" applyFill="1" applyBorder="1"/>
    <xf numFmtId="0" fontId="0" fillId="11" borderId="1" xfId="0" applyFill="1" applyBorder="1" applyAlignment="1">
      <alignment horizontal="center" vertical="center" wrapText="1"/>
    </xf>
    <xf numFmtId="9" fontId="0" fillId="11" borderId="1" xfId="1" applyFont="1" applyFill="1" applyBorder="1" applyAlignment="1">
      <alignment horizontal="center" vertical="center"/>
    </xf>
    <xf numFmtId="0" fontId="3" fillId="11" borderId="1" xfId="0" applyFont="1" applyFill="1" applyBorder="1" applyAlignment="1">
      <alignment horizontal="center" vertical="center" wrapText="1"/>
    </xf>
    <xf numFmtId="0" fontId="0" fillId="4" borderId="1" xfId="0" applyFill="1" applyBorder="1"/>
    <xf numFmtId="0" fontId="0" fillId="4" borderId="1" xfId="0" applyFill="1" applyBorder="1" applyAlignment="1">
      <alignment horizontal="center" vertical="center" wrapText="1"/>
    </xf>
    <xf numFmtId="9" fontId="0" fillId="4" borderId="1" xfId="1" applyFont="1" applyFill="1" applyBorder="1" applyAlignment="1">
      <alignment horizontal="center" vertical="center"/>
    </xf>
    <xf numFmtId="0" fontId="3" fillId="4"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vertical="center" wrapText="1"/>
    </xf>
    <xf numFmtId="9" fontId="0" fillId="12" borderId="1" xfId="1" applyFont="1" applyFill="1" applyBorder="1" applyAlignment="1">
      <alignment horizontal="center" vertical="center"/>
    </xf>
    <xf numFmtId="0" fontId="0" fillId="12" borderId="0" xfId="0" applyFill="1" applyBorder="1"/>
    <xf numFmtId="0" fontId="3" fillId="12" borderId="0" xfId="0" applyFont="1" applyFill="1" applyBorder="1" applyAlignment="1">
      <alignment horizontal="center" vertical="center" wrapText="1"/>
    </xf>
    <xf numFmtId="0" fontId="0" fillId="12" borderId="0" xfId="0" applyFill="1" applyBorder="1" applyAlignment="1">
      <alignment horizontal="center" vertical="center" wrapText="1"/>
    </xf>
    <xf numFmtId="9" fontId="0" fillId="12" borderId="0" xfId="1" applyFont="1" applyFill="1" applyBorder="1" applyAlignment="1">
      <alignment horizontal="center" vertical="center"/>
    </xf>
    <xf numFmtId="0" fontId="0" fillId="8" borderId="0" xfId="0" applyFill="1" applyBorder="1"/>
    <xf numFmtId="0" fontId="3" fillId="8" borderId="0" xfId="0" applyFont="1" applyFill="1" applyBorder="1" applyAlignment="1">
      <alignment horizontal="center" vertical="center" wrapText="1"/>
    </xf>
    <xf numFmtId="0" fontId="0" fillId="0" borderId="0" xfId="1" applyNumberFormat="1" applyFont="1" applyBorder="1" applyAlignment="1">
      <alignment horizontal="center" vertical="center"/>
    </xf>
    <xf numFmtId="0" fontId="0" fillId="2" borderId="1" xfId="1" applyNumberFormat="1" applyFont="1" applyFill="1" applyBorder="1" applyAlignment="1">
      <alignment horizontal="center" vertical="center"/>
    </xf>
    <xf numFmtId="0" fontId="0" fillId="11" borderId="1" xfId="1" applyNumberFormat="1" applyFont="1" applyFill="1" applyBorder="1" applyAlignment="1">
      <alignment horizontal="center" vertical="center"/>
    </xf>
    <xf numFmtId="0" fontId="0" fillId="10" borderId="1" xfId="1" applyNumberFormat="1"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Protection="1">
      <protection locked="0"/>
    </xf>
    <xf numFmtId="0" fontId="0" fillId="0" borderId="0" xfId="0" applyNumberFormat="1" applyAlignment="1">
      <alignment horizontal="right"/>
    </xf>
    <xf numFmtId="0"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164" fontId="0" fillId="0" borderId="0" xfId="0" applyNumberFormat="1"/>
    <xf numFmtId="0" fontId="3" fillId="0" borderId="1" xfId="0" applyFont="1" applyBorder="1" applyAlignment="1">
      <alignment horizontal="center" vertical="center" wrapText="1"/>
    </xf>
    <xf numFmtId="2" fontId="5" fillId="8" borderId="1"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00FFFF"/>
      <color rgb="FFE00E59"/>
      <color rgb="FF99FF66"/>
      <color rgb="FF00823B"/>
      <color rgb="FF660066"/>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Classes Behind</a:t>
            </a:r>
          </a:p>
          <a:p>
            <a:pPr>
              <a:defRPr/>
            </a:pPr>
            <a:r>
              <a:rPr lang="en-US"/>
              <a:t>12th Graders</a:t>
            </a:r>
            <a:r>
              <a:rPr lang="en-US" baseline="0"/>
              <a:t> More than 1 year behind</a:t>
            </a:r>
            <a:endParaRPr lang="en-US"/>
          </a:p>
        </c:rich>
      </c:tx>
      <c:layout/>
    </c:title>
    <c:plotArea>
      <c:layout/>
      <c:barChart>
        <c:barDir val="col"/>
        <c:grouping val="clustered"/>
        <c:ser>
          <c:idx val="0"/>
          <c:order val="0"/>
          <c:tx>
            <c:strRef>
              <c:f>'12th '!$L$1</c:f>
              <c:strCache>
                <c:ptCount val="1"/>
                <c:pt idx="0">
                  <c:v>Number of Classes Behind</c:v>
                </c:pt>
              </c:strCache>
            </c:strRef>
          </c:tx>
          <c:spPr>
            <a:solidFill>
              <a:srgbClr val="00B050"/>
            </a:solidFill>
          </c:spPr>
          <c:dPt>
            <c:idx val="1"/>
            <c:spPr>
              <a:solidFill>
                <a:srgbClr val="C00000"/>
              </a:solidFill>
            </c:spPr>
          </c:dPt>
          <c:dPt>
            <c:idx val="2"/>
            <c:spPr>
              <a:solidFill>
                <a:srgbClr val="FFC000"/>
              </a:solidFill>
            </c:spPr>
          </c:dPt>
          <c:dPt>
            <c:idx val="3"/>
            <c:spPr>
              <a:solidFill>
                <a:srgbClr val="00B0F0"/>
              </a:solidFill>
            </c:spPr>
          </c:dPt>
          <c:dPt>
            <c:idx val="4"/>
            <c:spPr>
              <a:solidFill>
                <a:srgbClr val="002060"/>
              </a:solidFill>
            </c:spPr>
          </c:dPt>
          <c:dPt>
            <c:idx val="5"/>
            <c:spPr>
              <a:solidFill>
                <a:srgbClr val="7030A0"/>
              </a:solidFill>
            </c:spPr>
          </c:dPt>
          <c:dPt>
            <c:idx val="6"/>
            <c:spPr>
              <a:solidFill>
                <a:schemeClr val="accent6">
                  <a:lumMod val="75000"/>
                </a:schemeClr>
              </a:solidFill>
            </c:spPr>
          </c:dPt>
          <c:dPt>
            <c:idx val="7"/>
            <c:spPr>
              <a:solidFill>
                <a:srgbClr val="E00E59"/>
              </a:solidFill>
            </c:spPr>
          </c:dPt>
          <c:cat>
            <c:strRef>
              <c:f>'12th '!$A$2:$A$21</c:f>
              <c:strCache>
                <c:ptCount val="8"/>
                <c:pt idx="0">
                  <c:v> Michael T</c:v>
                </c:pt>
                <c:pt idx="1">
                  <c:v>Ashley</c:v>
                </c:pt>
                <c:pt idx="2">
                  <c:v>Breon</c:v>
                </c:pt>
                <c:pt idx="3">
                  <c:v>Eric R</c:v>
                </c:pt>
                <c:pt idx="4">
                  <c:v>Jason</c:v>
                </c:pt>
                <c:pt idx="5">
                  <c:v>Richard W</c:v>
                </c:pt>
                <c:pt idx="6">
                  <c:v>Shaneiqua</c:v>
                </c:pt>
                <c:pt idx="7">
                  <c:v>William</c:v>
                </c:pt>
              </c:strCache>
            </c:strRef>
          </c:cat>
          <c:val>
            <c:numRef>
              <c:f>'12th '!$L$2:$L$21</c:f>
              <c:numCache>
                <c:formatCode>General</c:formatCode>
                <c:ptCount val="8"/>
                <c:pt idx="0">
                  <c:v>18</c:v>
                </c:pt>
                <c:pt idx="1">
                  <c:v>15</c:v>
                </c:pt>
                <c:pt idx="2">
                  <c:v>26</c:v>
                </c:pt>
                <c:pt idx="3">
                  <c:v>27</c:v>
                </c:pt>
                <c:pt idx="4">
                  <c:v>19</c:v>
                </c:pt>
                <c:pt idx="5">
                  <c:v>18</c:v>
                </c:pt>
                <c:pt idx="6">
                  <c:v>14</c:v>
                </c:pt>
                <c:pt idx="7">
                  <c:v>16</c:v>
                </c:pt>
              </c:numCache>
            </c:numRef>
          </c:val>
        </c:ser>
        <c:axId val="67707648"/>
        <c:axId val="70844416"/>
      </c:barChart>
      <c:catAx>
        <c:axId val="67707648"/>
        <c:scaling>
          <c:orientation val="minMax"/>
        </c:scaling>
        <c:axPos val="b"/>
        <c:tickLblPos val="nextTo"/>
        <c:crossAx val="70844416"/>
        <c:crosses val="autoZero"/>
        <c:auto val="1"/>
        <c:lblAlgn val="ctr"/>
        <c:lblOffset val="100"/>
      </c:catAx>
      <c:valAx>
        <c:axId val="70844416"/>
        <c:scaling>
          <c:orientation val="minMax"/>
        </c:scaling>
        <c:axPos val="l"/>
        <c:majorGridlines/>
        <c:numFmt formatCode="General" sourceLinked="1"/>
        <c:tickLblPos val="nextTo"/>
        <c:crossAx val="67707648"/>
        <c:crosses val="autoZero"/>
        <c:crossBetween val="between"/>
      </c:valAx>
      <c:spPr>
        <a:ln>
          <a:solidFill>
            <a:srgbClr val="1F497D">
              <a:lumMod val="75000"/>
            </a:srgbClr>
          </a:solidFill>
        </a:ln>
      </c:spPr>
    </c:plotArea>
    <c:plotVisOnly val="1"/>
  </c:chart>
  <c:spPr>
    <a:solidFill>
      <a:schemeClr val="tx2">
        <a:lumMod val="20000"/>
        <a:lumOff val="80000"/>
      </a:schemeClr>
    </a:solidFill>
    <a:ln>
      <a:solidFill>
        <a:schemeClr val="tx2">
          <a:lumMod val="75000"/>
        </a:schemeClr>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nchor="t" anchorCtr="0"/>
          <a:lstStyle/>
          <a:p>
            <a:pPr>
              <a:defRPr/>
            </a:pPr>
            <a:r>
              <a:rPr lang="en-US"/>
              <a:t>Ninth Grade Credits Earned vs. Behind</a:t>
            </a:r>
          </a:p>
        </c:rich>
      </c:tx>
      <c:layout/>
    </c:title>
    <c:view3D>
      <c:rAngAx val="1"/>
    </c:view3D>
    <c:plotArea>
      <c:layout/>
      <c:bar3DChart>
        <c:barDir val="col"/>
        <c:grouping val="clustered"/>
        <c:ser>
          <c:idx val="0"/>
          <c:order val="0"/>
          <c:tx>
            <c:strRef>
              <c:f>'Data All Students'!$H$1</c:f>
              <c:strCache>
                <c:ptCount val="1"/>
                <c:pt idx="0">
                  <c:v>Total Credits Earned</c:v>
                </c:pt>
              </c:strCache>
            </c:strRef>
          </c:tx>
          <c:spPr>
            <a:solidFill>
              <a:schemeClr val="tx1">
                <a:lumMod val="85000"/>
                <a:lumOff val="15000"/>
              </a:schemeClr>
            </a:solidFill>
          </c:spPr>
          <c:cat>
            <c:strRef>
              <c:f>'Data All Students'!$A$2:$A$18</c:f>
              <c:strCache>
                <c:ptCount val="17"/>
                <c:pt idx="0">
                  <c:v>Briar</c:v>
                </c:pt>
                <c:pt idx="1">
                  <c:v>Charay</c:v>
                </c:pt>
                <c:pt idx="2">
                  <c:v>Curtis</c:v>
                </c:pt>
                <c:pt idx="3">
                  <c:v>Derick</c:v>
                </c:pt>
                <c:pt idx="4">
                  <c:v>Dietrich</c:v>
                </c:pt>
                <c:pt idx="5">
                  <c:v>Donovan</c:v>
                </c:pt>
                <c:pt idx="6">
                  <c:v>Eddie</c:v>
                </c:pt>
                <c:pt idx="7">
                  <c:v>Gregory</c:v>
                </c:pt>
                <c:pt idx="8">
                  <c:v>Hector</c:v>
                </c:pt>
                <c:pt idx="9">
                  <c:v>Ibrahim</c:v>
                </c:pt>
                <c:pt idx="10">
                  <c:v>Jaylyn</c:v>
                </c:pt>
                <c:pt idx="11">
                  <c:v>Ka'Ron</c:v>
                </c:pt>
                <c:pt idx="12">
                  <c:v>Katlyn</c:v>
                </c:pt>
                <c:pt idx="13">
                  <c:v>Patrick</c:v>
                </c:pt>
                <c:pt idx="14">
                  <c:v>Richard H</c:v>
                </c:pt>
                <c:pt idx="15">
                  <c:v>Treandis</c:v>
                </c:pt>
                <c:pt idx="16">
                  <c:v> Asha'</c:v>
                </c:pt>
              </c:strCache>
            </c:strRef>
          </c:cat>
          <c:val>
            <c:numRef>
              <c:f>'Data All Students'!$H$2:$H$18</c:f>
              <c:numCache>
                <c:formatCode>General</c:formatCode>
                <c:ptCount val="17"/>
                <c:pt idx="0">
                  <c:v>0.5</c:v>
                </c:pt>
                <c:pt idx="1">
                  <c:v>0</c:v>
                </c:pt>
                <c:pt idx="2">
                  <c:v>0</c:v>
                </c:pt>
                <c:pt idx="3">
                  <c:v>0.5</c:v>
                </c:pt>
                <c:pt idx="4">
                  <c:v>2</c:v>
                </c:pt>
                <c:pt idx="5">
                  <c:v>0.5</c:v>
                </c:pt>
                <c:pt idx="6">
                  <c:v>3</c:v>
                </c:pt>
                <c:pt idx="7">
                  <c:v>0</c:v>
                </c:pt>
                <c:pt idx="8">
                  <c:v>0</c:v>
                </c:pt>
                <c:pt idx="9">
                  <c:v>0</c:v>
                </c:pt>
                <c:pt idx="10">
                  <c:v>0</c:v>
                </c:pt>
                <c:pt idx="11">
                  <c:v>0.5</c:v>
                </c:pt>
                <c:pt idx="12">
                  <c:v>1.5</c:v>
                </c:pt>
                <c:pt idx="13">
                  <c:v>1</c:v>
                </c:pt>
                <c:pt idx="14">
                  <c:v>0</c:v>
                </c:pt>
                <c:pt idx="15">
                  <c:v>2</c:v>
                </c:pt>
                <c:pt idx="16">
                  <c:v>8</c:v>
                </c:pt>
              </c:numCache>
            </c:numRef>
          </c:val>
        </c:ser>
        <c:ser>
          <c:idx val="1"/>
          <c:order val="1"/>
          <c:tx>
            <c:strRef>
              <c:f>'Data All Students'!$K$1</c:f>
              <c:strCache>
                <c:ptCount val="1"/>
                <c:pt idx="0">
                  <c:v>Number of Credits Behind</c:v>
                </c:pt>
              </c:strCache>
            </c:strRef>
          </c:tx>
          <c:spPr>
            <a:solidFill>
              <a:srgbClr val="C00000"/>
            </a:solidFill>
          </c:spPr>
          <c:cat>
            <c:strRef>
              <c:f>'Data All Students'!$A$2:$A$18</c:f>
              <c:strCache>
                <c:ptCount val="17"/>
                <c:pt idx="0">
                  <c:v>Briar</c:v>
                </c:pt>
                <c:pt idx="1">
                  <c:v>Charay</c:v>
                </c:pt>
                <c:pt idx="2">
                  <c:v>Curtis</c:v>
                </c:pt>
                <c:pt idx="3">
                  <c:v>Derick</c:v>
                </c:pt>
                <c:pt idx="4">
                  <c:v>Dietrich</c:v>
                </c:pt>
                <c:pt idx="5">
                  <c:v>Donovan</c:v>
                </c:pt>
                <c:pt idx="6">
                  <c:v>Eddie</c:v>
                </c:pt>
                <c:pt idx="7">
                  <c:v>Gregory</c:v>
                </c:pt>
                <c:pt idx="8">
                  <c:v>Hector</c:v>
                </c:pt>
                <c:pt idx="9">
                  <c:v>Ibrahim</c:v>
                </c:pt>
                <c:pt idx="10">
                  <c:v>Jaylyn</c:v>
                </c:pt>
                <c:pt idx="11">
                  <c:v>Ka'Ron</c:v>
                </c:pt>
                <c:pt idx="12">
                  <c:v>Katlyn</c:v>
                </c:pt>
                <c:pt idx="13">
                  <c:v>Patrick</c:v>
                </c:pt>
                <c:pt idx="14">
                  <c:v>Richard H</c:v>
                </c:pt>
                <c:pt idx="15">
                  <c:v>Treandis</c:v>
                </c:pt>
                <c:pt idx="16">
                  <c:v> Asha'</c:v>
                </c:pt>
              </c:strCache>
            </c:strRef>
          </c:cat>
          <c:val>
            <c:numRef>
              <c:f>'Data All Students'!$K$2:$K$18</c:f>
              <c:numCache>
                <c:formatCode>General</c:formatCode>
                <c:ptCount val="17"/>
                <c:pt idx="0">
                  <c:v>2.5</c:v>
                </c:pt>
                <c:pt idx="1">
                  <c:v>3</c:v>
                </c:pt>
                <c:pt idx="2">
                  <c:v>3</c:v>
                </c:pt>
                <c:pt idx="3">
                  <c:v>2.5</c:v>
                </c:pt>
                <c:pt idx="4">
                  <c:v>1</c:v>
                </c:pt>
                <c:pt idx="5">
                  <c:v>2.5</c:v>
                </c:pt>
                <c:pt idx="6">
                  <c:v>0</c:v>
                </c:pt>
                <c:pt idx="7">
                  <c:v>3</c:v>
                </c:pt>
                <c:pt idx="8">
                  <c:v>3</c:v>
                </c:pt>
                <c:pt idx="9">
                  <c:v>3</c:v>
                </c:pt>
                <c:pt idx="10">
                  <c:v>3</c:v>
                </c:pt>
                <c:pt idx="11">
                  <c:v>2.5</c:v>
                </c:pt>
                <c:pt idx="12">
                  <c:v>1.5</c:v>
                </c:pt>
                <c:pt idx="13">
                  <c:v>2</c:v>
                </c:pt>
                <c:pt idx="14">
                  <c:v>3</c:v>
                </c:pt>
                <c:pt idx="15">
                  <c:v>1</c:v>
                </c:pt>
                <c:pt idx="16">
                  <c:v>1</c:v>
                </c:pt>
              </c:numCache>
            </c:numRef>
          </c:val>
        </c:ser>
        <c:gapWidth val="75"/>
        <c:shape val="cylinder"/>
        <c:axId val="52466816"/>
        <c:axId val="52468352"/>
        <c:axId val="0"/>
      </c:bar3DChart>
      <c:catAx>
        <c:axId val="52466816"/>
        <c:scaling>
          <c:orientation val="minMax"/>
        </c:scaling>
        <c:axPos val="b"/>
        <c:majorTickMark val="none"/>
        <c:tickLblPos val="nextTo"/>
        <c:txPr>
          <a:bodyPr/>
          <a:lstStyle/>
          <a:p>
            <a:pPr>
              <a:defRPr sz="1200" baseline="0"/>
            </a:pPr>
            <a:endParaRPr lang="en-US"/>
          </a:p>
        </c:txPr>
        <c:crossAx val="52468352"/>
        <c:crosses val="autoZero"/>
        <c:auto val="1"/>
        <c:lblAlgn val="ctr"/>
        <c:lblOffset val="100"/>
      </c:catAx>
      <c:valAx>
        <c:axId val="52468352"/>
        <c:scaling>
          <c:orientation val="minMax"/>
        </c:scaling>
        <c:axPos val="l"/>
        <c:majorGridlines/>
        <c:numFmt formatCode="General" sourceLinked="1"/>
        <c:majorTickMark val="none"/>
        <c:tickLblPos val="nextTo"/>
        <c:spPr>
          <a:ln w="9525">
            <a:noFill/>
          </a:ln>
        </c:spPr>
        <c:txPr>
          <a:bodyPr/>
          <a:lstStyle/>
          <a:p>
            <a:pPr>
              <a:defRPr sz="1200" baseline="0"/>
            </a:pPr>
            <a:endParaRPr lang="en-US"/>
          </a:p>
        </c:txPr>
        <c:crossAx val="52466816"/>
        <c:crosses val="autoZero"/>
        <c:crossBetween val="between"/>
      </c:valAx>
      <c:spPr>
        <a:ln>
          <a:solidFill>
            <a:schemeClr val="tx2">
              <a:lumMod val="50000"/>
              <a:alpha val="32000"/>
            </a:schemeClr>
          </a:solidFill>
        </a:ln>
      </c:spPr>
    </c:plotArea>
    <c:legend>
      <c:legendPos val="b"/>
      <c:layout/>
      <c:txPr>
        <a:bodyPr/>
        <a:lstStyle/>
        <a:p>
          <a:pPr>
            <a:defRPr sz="1400" baseline="0"/>
          </a:pPr>
          <a:endParaRPr lang="en-US"/>
        </a:p>
      </c:txPr>
    </c:legend>
    <c:plotVisOnly val="1"/>
  </c:chart>
  <c:spPr>
    <a:gradFill>
      <a:gsLst>
        <a:gs pos="0">
          <a:srgbClr val="5E9EFF"/>
        </a:gs>
        <a:gs pos="39999">
          <a:srgbClr val="85C2FF"/>
        </a:gs>
        <a:gs pos="70000">
          <a:srgbClr val="C4D6EB"/>
        </a:gs>
        <a:gs pos="100000">
          <a:srgbClr val="FFEBFA"/>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Students Who</a:t>
            </a:r>
            <a:r>
              <a:rPr lang="en-US" baseline="0"/>
              <a:t> Have Failed 50% or More of Classes Taken</a:t>
            </a:r>
            <a:endParaRPr lang="en-US"/>
          </a:p>
        </c:rich>
      </c:tx>
      <c:layout/>
    </c:title>
    <c:plotArea>
      <c:layout/>
      <c:barChart>
        <c:barDir val="col"/>
        <c:grouping val="clustered"/>
        <c:ser>
          <c:idx val="0"/>
          <c:order val="0"/>
          <c:tx>
            <c:strRef>
              <c:f>'Filter - Failed &gt; 50%'!$N$1</c:f>
              <c:strCache>
                <c:ptCount val="1"/>
                <c:pt idx="0">
                  <c:v>Percentage of Credits Failed</c:v>
                </c:pt>
              </c:strCache>
            </c:strRef>
          </c:tx>
          <c:cat>
            <c:strRef>
              <c:f>('Filter - Failed &gt; 50%'!$A$2:$A$18,'Filter - Failed &gt; 50%'!$A$23:$A$34,'Filter - Failed &gt; 50%'!$A$36:$A$51)</c:f>
              <c:strCache>
                <c:ptCount val="24"/>
                <c:pt idx="0">
                  <c:v>Ibrahim</c:v>
                </c:pt>
                <c:pt idx="1">
                  <c:v>Donovan</c:v>
                </c:pt>
                <c:pt idx="2">
                  <c:v>Jaylyn</c:v>
                </c:pt>
                <c:pt idx="3">
                  <c:v>Charay</c:v>
                </c:pt>
                <c:pt idx="4">
                  <c:v>Patrick</c:v>
                </c:pt>
                <c:pt idx="5">
                  <c:v>Gregory</c:v>
                </c:pt>
                <c:pt idx="6">
                  <c:v>Richard H</c:v>
                </c:pt>
                <c:pt idx="7">
                  <c:v>Curtis</c:v>
                </c:pt>
                <c:pt idx="8">
                  <c:v>Katlyn</c:v>
                </c:pt>
                <c:pt idx="9">
                  <c:v>Ka'Ron</c:v>
                </c:pt>
                <c:pt idx="10">
                  <c:v>Derick</c:v>
                </c:pt>
                <c:pt idx="11">
                  <c:v>Briar</c:v>
                </c:pt>
                <c:pt idx="12">
                  <c:v>Hector</c:v>
                </c:pt>
                <c:pt idx="13">
                  <c:v>Desmond</c:v>
                </c:pt>
                <c:pt idx="14">
                  <c:v>Denise</c:v>
                </c:pt>
                <c:pt idx="15">
                  <c:v>Anthony</c:v>
                </c:pt>
                <c:pt idx="16">
                  <c:v>Angela</c:v>
                </c:pt>
                <c:pt idx="17">
                  <c:v>Reona</c:v>
                </c:pt>
                <c:pt idx="18">
                  <c:v>Torez</c:v>
                </c:pt>
                <c:pt idx="19">
                  <c:v>Devante</c:v>
                </c:pt>
                <c:pt idx="20">
                  <c:v>Mishalay</c:v>
                </c:pt>
                <c:pt idx="21">
                  <c:v>Isaac</c:v>
                </c:pt>
                <c:pt idx="22">
                  <c:v>Corey</c:v>
                </c:pt>
                <c:pt idx="23">
                  <c:v>Leonard</c:v>
                </c:pt>
              </c:strCache>
            </c:strRef>
          </c:cat>
          <c:val>
            <c:numRef>
              <c:f>('Filter - Failed &gt; 50%'!$N$2:$N$18,'Filter - Failed &gt; 50%'!$N$23:$N$34,'Filter - Failed &gt; 50%'!$N$36:$N$51)</c:f>
              <c:numCache>
                <c:formatCode>0%</c:formatCode>
                <c:ptCount val="24"/>
                <c:pt idx="0">
                  <c:v>1</c:v>
                </c:pt>
                <c:pt idx="1">
                  <c:v>0.83333333333333337</c:v>
                </c:pt>
                <c:pt idx="2">
                  <c:v>1</c:v>
                </c:pt>
                <c:pt idx="3">
                  <c:v>1</c:v>
                </c:pt>
                <c:pt idx="4">
                  <c:v>0.66666666666666674</c:v>
                </c:pt>
                <c:pt idx="5">
                  <c:v>1</c:v>
                </c:pt>
                <c:pt idx="6">
                  <c:v>1</c:v>
                </c:pt>
                <c:pt idx="7">
                  <c:v>1</c:v>
                </c:pt>
                <c:pt idx="8">
                  <c:v>0.5</c:v>
                </c:pt>
                <c:pt idx="9">
                  <c:v>0.83333333333333337</c:v>
                </c:pt>
                <c:pt idx="10">
                  <c:v>0.83333333333333337</c:v>
                </c:pt>
                <c:pt idx="11">
                  <c:v>0.83333333333333337</c:v>
                </c:pt>
                <c:pt idx="12">
                  <c:v>1</c:v>
                </c:pt>
                <c:pt idx="13">
                  <c:v>0.75</c:v>
                </c:pt>
                <c:pt idx="14">
                  <c:v>0.77777777777777779</c:v>
                </c:pt>
                <c:pt idx="15">
                  <c:v>0.58333333333333326</c:v>
                </c:pt>
                <c:pt idx="16">
                  <c:v>0.5</c:v>
                </c:pt>
                <c:pt idx="17">
                  <c:v>0.65384615384615385</c:v>
                </c:pt>
                <c:pt idx="18">
                  <c:v>1</c:v>
                </c:pt>
                <c:pt idx="19">
                  <c:v>0.8666666666666667</c:v>
                </c:pt>
                <c:pt idx="20">
                  <c:v>0.5</c:v>
                </c:pt>
                <c:pt idx="21">
                  <c:v>0.93333333333333335</c:v>
                </c:pt>
                <c:pt idx="22">
                  <c:v>0.5862068965517242</c:v>
                </c:pt>
                <c:pt idx="23">
                  <c:v>0.73333333333333339</c:v>
                </c:pt>
              </c:numCache>
            </c:numRef>
          </c:val>
        </c:ser>
        <c:axId val="59902976"/>
        <c:axId val="61498112"/>
      </c:barChart>
      <c:catAx>
        <c:axId val="59902976"/>
        <c:scaling>
          <c:orientation val="minMax"/>
        </c:scaling>
        <c:axPos val="b"/>
        <c:tickLblPos val="nextTo"/>
        <c:crossAx val="61498112"/>
        <c:crosses val="autoZero"/>
        <c:auto val="1"/>
        <c:lblAlgn val="ctr"/>
        <c:lblOffset val="100"/>
      </c:catAx>
      <c:valAx>
        <c:axId val="61498112"/>
        <c:scaling>
          <c:orientation val="minMax"/>
        </c:scaling>
        <c:axPos val="l"/>
        <c:majorGridlines/>
        <c:numFmt formatCode="0%" sourceLinked="1"/>
        <c:tickLblPos val="nextTo"/>
        <c:crossAx val="59902976"/>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Subtotals!$N$1</c:f>
              <c:strCache>
                <c:ptCount val="1"/>
                <c:pt idx="0">
                  <c:v>Percentage of Credits Failed</c:v>
                </c:pt>
              </c:strCache>
            </c:strRef>
          </c:tx>
          <c:spPr>
            <a:solidFill>
              <a:srgbClr val="C00000"/>
            </a:solidFill>
          </c:spPr>
          <c:dPt>
            <c:idx val="0"/>
            <c:spPr>
              <a:solidFill>
                <a:srgbClr val="00823B"/>
              </a:solidFill>
            </c:spPr>
          </c:dPt>
          <c:dPt>
            <c:idx val="1"/>
            <c:spPr>
              <a:solidFill>
                <a:srgbClr val="0070C0"/>
              </a:solidFill>
            </c:spPr>
          </c:dPt>
          <c:dPt>
            <c:idx val="2"/>
            <c:spPr>
              <a:solidFill>
                <a:srgbClr val="7030A0"/>
              </a:solidFill>
            </c:spPr>
          </c:dPt>
          <c:dPt>
            <c:idx val="3"/>
            <c:spPr>
              <a:solidFill>
                <a:srgbClr val="FFC000"/>
              </a:solidFill>
            </c:spPr>
          </c:dPt>
          <c:dLbls>
            <c:showVal val="1"/>
          </c:dLbls>
          <c:cat>
            <c:strRef>
              <c:f>Subtotals!$B$2:$B$73</c:f>
              <c:strCache>
                <c:ptCount val="4"/>
                <c:pt idx="0">
                  <c:v>9 Average</c:v>
                </c:pt>
                <c:pt idx="1">
                  <c:v>10 Average</c:v>
                </c:pt>
                <c:pt idx="2">
                  <c:v>11 Average</c:v>
                </c:pt>
                <c:pt idx="3">
                  <c:v>12 Average</c:v>
                </c:pt>
              </c:strCache>
            </c:strRef>
          </c:cat>
          <c:val>
            <c:numRef>
              <c:f>Subtotals!$N$2:$N$73</c:f>
              <c:numCache>
                <c:formatCode>0%</c:formatCode>
                <c:ptCount val="4"/>
                <c:pt idx="0">
                  <c:v>0.74408384043272491</c:v>
                </c:pt>
                <c:pt idx="1">
                  <c:v>0.32097135955831602</c:v>
                </c:pt>
                <c:pt idx="2">
                  <c:v>0.444259588051301</c:v>
                </c:pt>
                <c:pt idx="3">
                  <c:v>0.24792177569412774</c:v>
                </c:pt>
              </c:numCache>
            </c:numRef>
          </c:val>
        </c:ser>
        <c:axId val="61673472"/>
        <c:axId val="61717504"/>
      </c:barChart>
      <c:catAx>
        <c:axId val="61673472"/>
        <c:scaling>
          <c:orientation val="minMax"/>
        </c:scaling>
        <c:axPos val="b"/>
        <c:tickLblPos val="nextTo"/>
        <c:txPr>
          <a:bodyPr/>
          <a:lstStyle/>
          <a:p>
            <a:pPr>
              <a:defRPr sz="1200" baseline="0"/>
            </a:pPr>
            <a:endParaRPr lang="en-US"/>
          </a:p>
        </c:txPr>
        <c:crossAx val="61717504"/>
        <c:crosses val="autoZero"/>
        <c:auto val="1"/>
        <c:lblAlgn val="ctr"/>
        <c:lblOffset val="100"/>
      </c:catAx>
      <c:valAx>
        <c:axId val="61717504"/>
        <c:scaling>
          <c:orientation val="minMax"/>
        </c:scaling>
        <c:axPos val="l"/>
        <c:majorGridlines/>
        <c:numFmt formatCode="0%" sourceLinked="1"/>
        <c:tickLblPos val="nextTo"/>
        <c:txPr>
          <a:bodyPr/>
          <a:lstStyle/>
          <a:p>
            <a:pPr>
              <a:defRPr sz="1200" baseline="0"/>
            </a:pPr>
            <a:endParaRPr lang="en-US"/>
          </a:p>
        </c:txPr>
        <c:crossAx val="61673472"/>
        <c:crosses val="autoZero"/>
        <c:crossBetween val="between"/>
      </c:valAx>
    </c:plotArea>
    <c:legend>
      <c:legendPos val="r"/>
      <c:layout/>
      <c:txPr>
        <a:bodyPr/>
        <a:lstStyle/>
        <a:p>
          <a:pPr>
            <a:defRPr sz="1210" baseline="0"/>
          </a:pPr>
          <a:endParaRPr lang="en-US"/>
        </a:p>
      </c:txPr>
    </c:legend>
    <c:plotVisOnly val="1"/>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Percentage of Credits Failed by Class/Group</a:t>
            </a:r>
          </a:p>
          <a:p>
            <a:pPr>
              <a:defRPr/>
            </a:pPr>
            <a:r>
              <a:rPr lang="en-US"/>
              <a:t>9th-10th</a:t>
            </a:r>
            <a:r>
              <a:rPr lang="en-US" baseline="0"/>
              <a:t> Group vs. 11th-12th Group</a:t>
            </a:r>
          </a:p>
          <a:p>
            <a:pPr>
              <a:defRPr/>
            </a:pPr>
            <a:endParaRPr lang="en-US"/>
          </a:p>
        </c:rich>
      </c:tx>
      <c:layout/>
    </c:title>
    <c:plotArea>
      <c:layout/>
      <c:barChart>
        <c:barDir val="col"/>
        <c:grouping val="clustered"/>
        <c:ser>
          <c:idx val="3"/>
          <c:order val="0"/>
          <c:tx>
            <c:strRef>
              <c:f>'Fail by Group'!$F$1</c:f>
              <c:strCache>
                <c:ptCount val="1"/>
                <c:pt idx="0">
                  <c:v>Percentage of Credits Failed</c:v>
                </c:pt>
              </c:strCache>
            </c:strRef>
          </c:tx>
          <c:dPt>
            <c:idx val="1"/>
            <c:spPr>
              <a:solidFill>
                <a:srgbClr val="00823B"/>
              </a:solidFill>
            </c:spPr>
          </c:dPt>
          <c:dPt>
            <c:idx val="2"/>
            <c:spPr>
              <a:solidFill>
                <a:schemeClr val="tx2">
                  <a:lumMod val="60000"/>
                  <a:lumOff val="40000"/>
                </a:schemeClr>
              </a:solidFill>
            </c:spPr>
          </c:dPt>
          <c:dLbls>
            <c:txPr>
              <a:bodyPr/>
              <a:lstStyle/>
              <a:p>
                <a:pPr>
                  <a:defRPr sz="1200">
                    <a:latin typeface="Arial Black" pitchFamily="34" charset="0"/>
                  </a:defRPr>
                </a:pPr>
                <a:endParaRPr lang="en-US"/>
              </a:p>
            </c:txPr>
            <c:showVal val="1"/>
          </c:dLbls>
          <c:cat>
            <c:strRef>
              <c:f>'Fail by Group'!$A$2:$B$72</c:f>
              <c:strCache>
                <c:ptCount val="3"/>
                <c:pt idx="0">
                  <c:v>9th-10th Group Average</c:v>
                </c:pt>
                <c:pt idx="1">
                  <c:v>11th-12th Group Average</c:v>
                </c:pt>
                <c:pt idx="2">
                  <c:v>Grand Average</c:v>
                </c:pt>
              </c:strCache>
            </c:strRef>
          </c:cat>
          <c:val>
            <c:numRef>
              <c:f>'Fail by Group'!$F$2:$F$72</c:f>
              <c:numCache>
                <c:formatCode>0%</c:formatCode>
                <c:ptCount val="3"/>
                <c:pt idx="0">
                  <c:v>0.54778184064649693</c:v>
                </c:pt>
                <c:pt idx="1">
                  <c:v>0.33917155522683851</c:v>
                </c:pt>
                <c:pt idx="2">
                  <c:v>0.43427330299168271</c:v>
                </c:pt>
              </c:numCache>
            </c:numRef>
          </c:val>
        </c:ser>
        <c:axId val="75597696"/>
        <c:axId val="81957632"/>
      </c:barChart>
      <c:catAx>
        <c:axId val="75597696"/>
        <c:scaling>
          <c:orientation val="minMax"/>
        </c:scaling>
        <c:axPos val="b"/>
        <c:tickLblPos val="nextTo"/>
        <c:txPr>
          <a:bodyPr/>
          <a:lstStyle/>
          <a:p>
            <a:pPr>
              <a:defRPr sz="1100" b="1">
                <a:latin typeface="Arial" pitchFamily="34" charset="0"/>
                <a:cs typeface="Arial" pitchFamily="34" charset="0"/>
              </a:defRPr>
            </a:pPr>
            <a:endParaRPr lang="en-US"/>
          </a:p>
        </c:txPr>
        <c:crossAx val="81957632"/>
        <c:crosses val="autoZero"/>
        <c:auto val="1"/>
        <c:lblAlgn val="ctr"/>
        <c:lblOffset val="100"/>
      </c:catAx>
      <c:valAx>
        <c:axId val="81957632"/>
        <c:scaling>
          <c:orientation val="minMax"/>
        </c:scaling>
        <c:axPos val="l"/>
        <c:majorGridlines/>
        <c:numFmt formatCode="0%" sourceLinked="1"/>
        <c:tickLblPos val="nextTo"/>
        <c:txPr>
          <a:bodyPr/>
          <a:lstStyle/>
          <a:p>
            <a:pPr>
              <a:defRPr sz="1100">
                <a:latin typeface="Arial" pitchFamily="34" charset="0"/>
                <a:cs typeface="Arial" pitchFamily="34" charset="0"/>
              </a:defRPr>
            </a:pPr>
            <a:endParaRPr lang="en-US"/>
          </a:p>
        </c:txPr>
        <c:crossAx val="75597696"/>
        <c:crosses val="autoZero"/>
        <c:crossBetween val="between"/>
      </c:valAx>
    </c:plotArea>
    <c:legend>
      <c:legendPos val="r"/>
      <c:layout/>
      <c:txPr>
        <a:bodyPr/>
        <a:lstStyle/>
        <a:p>
          <a:pPr>
            <a:defRPr sz="1100">
              <a:latin typeface="Arial" pitchFamily="34" charset="0"/>
              <a:cs typeface="Arial" pitchFamily="34" charset="0"/>
            </a:defRPr>
          </a:pPr>
          <a:endParaRPr lang="en-US"/>
        </a:p>
      </c:txPr>
    </c:legend>
    <c:plotVisOnly val="1"/>
  </c:chart>
  <c:spPr>
    <a:gradFill>
      <a:gsLst>
        <a:gs pos="0">
          <a:srgbClr val="F79646">
            <a:lumMod val="75000"/>
          </a:srgbClr>
        </a:gs>
        <a:gs pos="17999">
          <a:schemeClr val="accent2">
            <a:lumMod val="40000"/>
            <a:lumOff val="60000"/>
          </a:schemeClr>
        </a:gs>
        <a:gs pos="36000">
          <a:srgbClr val="FAC77D"/>
        </a:gs>
        <a:gs pos="61000">
          <a:srgbClr val="FBA97D"/>
        </a:gs>
        <a:gs pos="82001">
          <a:srgbClr val="FBD49C"/>
        </a:gs>
        <a:gs pos="100000">
          <a:srgbClr val="FEE7F2"/>
        </a:gs>
      </a:gsLst>
      <a:lin ang="16800000" scaled="0"/>
    </a:gradFill>
  </c:spPr>
  <c:printSettings>
    <c:headerFooter/>
    <c:pageMargins b="0.75000000000000022" l="0.70000000000000018" r="0.70000000000000018" t="0.75000000000000022" header="0.3000000000000001" footer="0.30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Credits Behind by Grade Level</a:t>
            </a:r>
          </a:p>
        </c:rich>
      </c:tx>
      <c:layout/>
    </c:title>
    <c:plotArea>
      <c:layout/>
      <c:barChart>
        <c:barDir val="col"/>
        <c:grouping val="clustered"/>
        <c:ser>
          <c:idx val="0"/>
          <c:order val="0"/>
          <c:tx>
            <c:strRef>
              <c:f>Subtotals!$K$1</c:f>
              <c:strCache>
                <c:ptCount val="1"/>
                <c:pt idx="0">
                  <c:v>Number of Credits Behind</c:v>
                </c:pt>
              </c:strCache>
            </c:strRef>
          </c:tx>
          <c:spPr>
            <a:solidFill>
              <a:srgbClr val="1F497D">
                <a:lumMod val="75000"/>
              </a:srgbClr>
            </a:solidFill>
          </c:spPr>
          <c:dPt>
            <c:idx val="0"/>
            <c:spPr>
              <a:solidFill>
                <a:srgbClr val="00823B"/>
              </a:solidFill>
            </c:spPr>
          </c:dPt>
          <c:dPt>
            <c:idx val="1"/>
            <c:spPr>
              <a:solidFill>
                <a:srgbClr val="0070C0"/>
              </a:solidFill>
            </c:spPr>
          </c:dPt>
          <c:dPt>
            <c:idx val="2"/>
            <c:spPr>
              <a:solidFill>
                <a:srgbClr val="7030A0"/>
              </a:solidFill>
            </c:spPr>
          </c:dPt>
          <c:dPt>
            <c:idx val="3"/>
            <c:spPr>
              <a:solidFill>
                <a:srgbClr val="FFC000"/>
              </a:solidFill>
            </c:spPr>
          </c:dPt>
          <c:dPt>
            <c:idx val="4"/>
            <c:spPr>
              <a:solidFill>
                <a:srgbClr val="FF0000"/>
              </a:solidFill>
            </c:spPr>
          </c:dPt>
          <c:dLbls>
            <c:txPr>
              <a:bodyPr/>
              <a:lstStyle/>
              <a:p>
                <a:pPr>
                  <a:defRPr sz="1300" b="1" baseline="0"/>
                </a:pPr>
                <a:endParaRPr lang="en-US"/>
              </a:p>
            </c:txPr>
            <c:showVal val="1"/>
          </c:dLbls>
          <c:cat>
            <c:strRef>
              <c:f>Subtotals!$B$2:$B$74</c:f>
              <c:strCache>
                <c:ptCount val="5"/>
                <c:pt idx="0">
                  <c:v>9 Average</c:v>
                </c:pt>
                <c:pt idx="1">
                  <c:v>10 Average</c:v>
                </c:pt>
                <c:pt idx="2">
                  <c:v>11 Average</c:v>
                </c:pt>
                <c:pt idx="3">
                  <c:v>12 Average</c:v>
                </c:pt>
                <c:pt idx="4">
                  <c:v>Grand Average</c:v>
                </c:pt>
              </c:strCache>
            </c:strRef>
          </c:cat>
          <c:val>
            <c:numRef>
              <c:f>Subtotals!$K$2:$K$74</c:f>
              <c:numCache>
                <c:formatCode>0.0</c:formatCode>
                <c:ptCount val="5"/>
                <c:pt idx="0">
                  <c:v>2.5882352941176472</c:v>
                </c:pt>
                <c:pt idx="1">
                  <c:v>3.8333333333333335</c:v>
                </c:pt>
                <c:pt idx="2" formatCode="General">
                  <c:v>6.625</c:v>
                </c:pt>
                <c:pt idx="3" formatCode="General">
                  <c:v>5.875</c:v>
                </c:pt>
                <c:pt idx="4" formatCode="0.00">
                  <c:v>4.7794117647058822</c:v>
                </c:pt>
              </c:numCache>
            </c:numRef>
          </c:val>
        </c:ser>
        <c:axId val="106131456"/>
        <c:axId val="106169472"/>
      </c:barChart>
      <c:catAx>
        <c:axId val="106131456"/>
        <c:scaling>
          <c:orientation val="minMax"/>
        </c:scaling>
        <c:axPos val="b"/>
        <c:tickLblPos val="nextTo"/>
        <c:txPr>
          <a:bodyPr/>
          <a:lstStyle/>
          <a:p>
            <a:pPr>
              <a:defRPr sz="1100">
                <a:latin typeface="Arial Black" pitchFamily="34" charset="0"/>
              </a:defRPr>
            </a:pPr>
            <a:endParaRPr lang="en-US"/>
          </a:p>
        </c:txPr>
        <c:crossAx val="106169472"/>
        <c:crosses val="autoZero"/>
        <c:auto val="1"/>
        <c:lblAlgn val="ctr"/>
        <c:lblOffset val="100"/>
      </c:catAx>
      <c:valAx>
        <c:axId val="106169472"/>
        <c:scaling>
          <c:orientation val="minMax"/>
        </c:scaling>
        <c:axPos val="l"/>
        <c:majorGridlines/>
        <c:numFmt formatCode="0.0" sourceLinked="1"/>
        <c:tickLblPos val="nextTo"/>
        <c:crossAx val="106131456"/>
        <c:crosses val="autoZero"/>
        <c:crossBetween val="between"/>
      </c:valAx>
    </c:plotArea>
    <c:legend>
      <c:legendPos val="r"/>
      <c:layout/>
    </c:legend>
    <c:plotVisOnly val="1"/>
  </c:chart>
  <c:spPr>
    <a:solidFill>
      <a:schemeClr val="accent3">
        <a:lumMod val="60000"/>
        <a:lumOff val="40000"/>
      </a:schemeClr>
    </a:solidFill>
  </c:spPr>
  <c:printSettings>
    <c:headerFooter/>
    <c:pageMargins b="0.75000000000000022" l="0.70000000000000018" r="0.70000000000000018" t="0.75000000000000022" header="0.3000000000000001" footer="0.30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Percentage of Credits Failed by Class/Group</a:t>
            </a:r>
          </a:p>
          <a:p>
            <a:pPr>
              <a:defRPr/>
            </a:pPr>
            <a:r>
              <a:rPr lang="en-US"/>
              <a:t>9th-10th</a:t>
            </a:r>
            <a:r>
              <a:rPr lang="en-US" baseline="0"/>
              <a:t> Group vs. 11th-12th Group</a:t>
            </a:r>
          </a:p>
          <a:p>
            <a:pPr>
              <a:defRPr/>
            </a:pPr>
            <a:endParaRPr lang="en-US"/>
          </a:p>
        </c:rich>
      </c:tx>
      <c:layout/>
    </c:title>
    <c:plotArea>
      <c:layout/>
      <c:barChart>
        <c:barDir val="col"/>
        <c:grouping val="clustered"/>
        <c:ser>
          <c:idx val="3"/>
          <c:order val="0"/>
          <c:tx>
            <c:strRef>
              <c:f>'Fail by Group'!$F$1</c:f>
              <c:strCache>
                <c:ptCount val="1"/>
                <c:pt idx="0">
                  <c:v>Percentage of Credits Failed</c:v>
                </c:pt>
              </c:strCache>
            </c:strRef>
          </c:tx>
          <c:dPt>
            <c:idx val="1"/>
            <c:spPr>
              <a:solidFill>
                <a:srgbClr val="00823B"/>
              </a:solidFill>
            </c:spPr>
          </c:dPt>
          <c:dPt>
            <c:idx val="2"/>
            <c:spPr>
              <a:solidFill>
                <a:schemeClr val="tx2">
                  <a:lumMod val="60000"/>
                  <a:lumOff val="40000"/>
                </a:schemeClr>
              </a:solidFill>
            </c:spPr>
          </c:dPt>
          <c:dLbls>
            <c:txPr>
              <a:bodyPr/>
              <a:lstStyle/>
              <a:p>
                <a:pPr>
                  <a:defRPr sz="1200">
                    <a:latin typeface="Arial Black" pitchFamily="34" charset="0"/>
                  </a:defRPr>
                </a:pPr>
                <a:endParaRPr lang="en-US"/>
              </a:p>
            </c:txPr>
            <c:showVal val="1"/>
          </c:dLbls>
          <c:cat>
            <c:strRef>
              <c:f>'Fail by Group'!$A$2:$B$72</c:f>
              <c:strCache>
                <c:ptCount val="3"/>
                <c:pt idx="0">
                  <c:v>9th-10th Group Average</c:v>
                </c:pt>
                <c:pt idx="1">
                  <c:v>11th-12th Group Average</c:v>
                </c:pt>
                <c:pt idx="2">
                  <c:v>Grand Average</c:v>
                </c:pt>
              </c:strCache>
            </c:strRef>
          </c:cat>
          <c:val>
            <c:numRef>
              <c:f>'Fail by Group'!$F$2:$F$72</c:f>
              <c:numCache>
                <c:formatCode>0%</c:formatCode>
                <c:ptCount val="3"/>
                <c:pt idx="0">
                  <c:v>0.54778184064649693</c:v>
                </c:pt>
                <c:pt idx="1">
                  <c:v>0.33917155522683851</c:v>
                </c:pt>
                <c:pt idx="2">
                  <c:v>0.43427330299168271</c:v>
                </c:pt>
              </c:numCache>
            </c:numRef>
          </c:val>
        </c:ser>
        <c:axId val="68144128"/>
        <c:axId val="68160128"/>
      </c:barChart>
      <c:catAx>
        <c:axId val="68144128"/>
        <c:scaling>
          <c:orientation val="minMax"/>
        </c:scaling>
        <c:axPos val="b"/>
        <c:tickLblPos val="nextTo"/>
        <c:txPr>
          <a:bodyPr/>
          <a:lstStyle/>
          <a:p>
            <a:pPr>
              <a:defRPr sz="1100" b="1">
                <a:latin typeface="Arial" pitchFamily="34" charset="0"/>
                <a:cs typeface="Arial" pitchFamily="34" charset="0"/>
              </a:defRPr>
            </a:pPr>
            <a:endParaRPr lang="en-US"/>
          </a:p>
        </c:txPr>
        <c:crossAx val="68160128"/>
        <c:crosses val="autoZero"/>
        <c:auto val="1"/>
        <c:lblAlgn val="ctr"/>
        <c:lblOffset val="100"/>
      </c:catAx>
      <c:valAx>
        <c:axId val="68160128"/>
        <c:scaling>
          <c:orientation val="minMax"/>
        </c:scaling>
        <c:axPos val="l"/>
        <c:majorGridlines/>
        <c:numFmt formatCode="0%" sourceLinked="1"/>
        <c:tickLblPos val="nextTo"/>
        <c:txPr>
          <a:bodyPr/>
          <a:lstStyle/>
          <a:p>
            <a:pPr>
              <a:defRPr sz="1100">
                <a:latin typeface="Arial" pitchFamily="34" charset="0"/>
                <a:cs typeface="Arial" pitchFamily="34" charset="0"/>
              </a:defRPr>
            </a:pPr>
            <a:endParaRPr lang="en-US"/>
          </a:p>
        </c:txPr>
        <c:crossAx val="68144128"/>
        <c:crosses val="autoZero"/>
        <c:crossBetween val="between"/>
      </c:valAx>
    </c:plotArea>
    <c:legend>
      <c:legendPos val="r"/>
      <c:layout/>
      <c:txPr>
        <a:bodyPr/>
        <a:lstStyle/>
        <a:p>
          <a:pPr>
            <a:defRPr sz="1100">
              <a:latin typeface="Arial" pitchFamily="34" charset="0"/>
              <a:cs typeface="Arial" pitchFamily="34" charset="0"/>
            </a:defRPr>
          </a:pPr>
          <a:endParaRPr lang="en-US"/>
        </a:p>
      </c:txPr>
    </c:legend>
    <c:plotVisOnly val="1"/>
  </c:chart>
  <c:printSettings>
    <c:headerFooter/>
    <c:pageMargins b="0.75" l="0.7" r="0.7" t="0.75" header="0.3" footer="0.3"/>
    <c:pageSetup/>
  </c:printSettings>
  <c:userShapes r:id="rId1"/>
</c:chartSpace>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19</xdr:col>
      <xdr:colOff>371475</xdr:colOff>
      <xdr:row>46</xdr:row>
      <xdr:rowOff>104775</xdr:rowOff>
    </xdr:to>
    <xdr:sp macro="" textlink="">
      <xdr:nvSpPr>
        <xdr:cNvPr id="3" name="TextBox 2"/>
        <xdr:cNvSpPr txBox="1"/>
      </xdr:nvSpPr>
      <xdr:spPr>
        <a:xfrm>
          <a:off x="95250" y="142875"/>
          <a:ext cx="11858625" cy="872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solidFill>
                <a:schemeClr val="dk1"/>
              </a:solidFill>
              <a:latin typeface="Arial" pitchFamily="34" charset="0"/>
              <a:ea typeface="+mn-ea"/>
              <a:cs typeface="Arial" pitchFamily="34" charset="0"/>
            </a:rPr>
            <a:t>In this document I have compiled a breakdown of the number of credits each student in my high school has earned.  I have broken down the credits they have earned by subject matter.  I have sorted the data to show students grouped by grade level and in alphabetical order by grade level.  I have also subtotaled the data to show the average number of credits each grade level has earned as well as the average number of credits each grade level is behind by.  Furthermore, I have filtered the data to show which students are behind by six classes or more.  I have also created another sheet which I filtered to show which students have failed fifty percent or more of the classes they have taken.</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This document was created to address the growing concern in my school about the number of classes our students have failed and will most likely continue to fail without intervention.  I teach Alternative Ed and many of our students are sent to our building because they are not having academic success elsewhere.  It is sad to say, but often they are sent not because they are a behavioral problem, but because they will not graduate on time and will affect the graduation rate at the regular high school.  Unfortunately, the task is left up to my colleagues and I to help these students pass the classes they are scheduled for in my building and, if possible, recover credits they failed in the past.  I created this Excel document to present at a staff meeting.  The goal is to inform all staff members on the current status on all high school students in the building.  We are not a large building, nor are we a large staff.  This makes it easy for us to coordinate efforts to provide help and interventions for the students who are especially behind.</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Staff members who view this document will be expected to note which students are at the most risk.  Staff should also recognize whether or not their students have had particular trouble earning credits in their subject area.  For example, the math teacher should note which students have failed a majority of their math classes so that they can make sure they can get more one on one help in the classroom.  I expect that staff members will discuss strategies to help particular students as a result of viewing this document.  I will also use this document in our upcoming School Improvement Meeting.</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The second use of this document is to serve as a starting point to talk to my classes about their credits.  My students, particularly the younger ones, are often apathetic when they learned they are failing a class.  It seems that only seniors seem to realize the consequences of failing classes when they realize they will not graduate on time with their friends.  Freshman and sophomores do not seem to have the same sense of urgency as the older students do.  But if we do not talk to the freshman and sophomores now, it may be too late to make a difference early enough to help them finish on time.  Thus, in a sense, I will use this document as sort of a scare tactic to show students just how far behind they really are in hopes that they may use that as motivation to put in the effort to attend everyday and pass all of their classes.</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Finally, I have made several changes to this document.  I have changed the Grade Comparisons Graph to depict percentages of classes failed by grade level.  Previously, I only had one graph comparing total credits earned and total credits behind at the different grade levels.  Since seniors should automatically have more credits earned than freshman due to a difference in length of time attending, I have eliminated the total credits earned from the graph.  Instead, the new graph shows the average number of credits behind by each grade level.  I have also added two more graphs on that sheet to show the percentage of credits failed by each grade.  This is to show the staff in my building which grade levels have the worst offenders overall.  I also created a graph to show the differences in the groups that the students are split into.  Since we are a very small program, we have split all high school students into two groups:  all 9</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and 10</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graders are in one class; all 11</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and 12</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graders stay together in a different class.  In staff meetings we often compare the two different groups, so I created a graph to compare the two in terms of the average percentage of credits failed by each group.  I am currently lacking access to our graduation rates.  I agree that those statistics would be a valuable addition to the rest of this data.  Perhaps in the future I can add those to the document.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By looking at this document I would like the teaching staff to observe the following things:</a:t>
          </a:r>
        </a:p>
        <a:p>
          <a:pPr lvl="1">
            <a:buFont typeface="Arial" pitchFamily="34" charset="0"/>
            <a:buChar char="•"/>
          </a:pPr>
          <a:r>
            <a:rPr lang="en-US" sz="1200">
              <a:solidFill>
                <a:schemeClr val="dk1"/>
              </a:solidFill>
              <a:latin typeface="Arial" pitchFamily="34" charset="0"/>
              <a:ea typeface="+mn-ea"/>
              <a:cs typeface="Arial" pitchFamily="34" charset="0"/>
            </a:rPr>
            <a:t>Twelve out of our seventeen 9</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graders failed all core classes.</a:t>
          </a:r>
        </a:p>
        <a:p>
          <a:pPr lvl="1">
            <a:buFont typeface="Arial" pitchFamily="34" charset="0"/>
            <a:buChar char="•"/>
          </a:pPr>
          <a:r>
            <a:rPr lang="en-US" sz="1200">
              <a:solidFill>
                <a:schemeClr val="dk1"/>
              </a:solidFill>
              <a:latin typeface="Arial" pitchFamily="34" charset="0"/>
              <a:ea typeface="+mn-ea"/>
              <a:cs typeface="Arial" pitchFamily="34" charset="0"/>
            </a:rPr>
            <a:t>We have 46 out of 68 students who have failed 6 classes or more.</a:t>
          </a:r>
        </a:p>
        <a:p>
          <a:pPr lvl="1">
            <a:buFont typeface="Arial" pitchFamily="34" charset="0"/>
            <a:buChar char="•"/>
          </a:pPr>
          <a:r>
            <a:rPr lang="en-US" sz="1200">
              <a:solidFill>
                <a:schemeClr val="dk1"/>
              </a:solidFill>
              <a:latin typeface="Arial" pitchFamily="34" charset="0"/>
              <a:ea typeface="+mn-ea"/>
              <a:cs typeface="Arial" pitchFamily="34" charset="0"/>
            </a:rPr>
            <a:t>We have 24 students who have failed at least half of the classes they have ever taken.</a:t>
          </a:r>
        </a:p>
        <a:p>
          <a:pPr lvl="1">
            <a:buFont typeface="Arial" pitchFamily="34" charset="0"/>
            <a:buChar char="•"/>
          </a:pPr>
          <a:r>
            <a:rPr lang="en-US" sz="1200">
              <a:solidFill>
                <a:schemeClr val="dk1"/>
              </a:solidFill>
              <a:latin typeface="Arial" pitchFamily="34" charset="0"/>
              <a:ea typeface="+mn-ea"/>
              <a:cs typeface="Arial" pitchFamily="34" charset="0"/>
            </a:rPr>
            <a:t>The 9</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and 10</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 group has failed a higher percentage of their classes than the older 11</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and 12</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 group.  </a:t>
          </a:r>
        </a:p>
        <a:p>
          <a:pPr lvl="1">
            <a:buFont typeface="Arial" pitchFamily="34" charset="0"/>
            <a:buChar char="•"/>
          </a:pPr>
          <a:r>
            <a:rPr lang="en-US" sz="1200">
              <a:solidFill>
                <a:schemeClr val="dk1"/>
              </a:solidFill>
              <a:latin typeface="Arial" pitchFamily="34" charset="0"/>
              <a:ea typeface="+mn-ea"/>
              <a:cs typeface="Arial" pitchFamily="34" charset="0"/>
            </a:rPr>
            <a:t>We have eight 12</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graders who are behind by 12 classes or more.  Two of those eight are more than 2 years behind.</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After looking at this document I would like the teaching staff to discuss the following things:</a:t>
          </a:r>
        </a:p>
        <a:p>
          <a:pPr lvl="1">
            <a:buFont typeface="Arial" pitchFamily="34" charset="0"/>
            <a:buChar char="•"/>
          </a:pPr>
          <a:r>
            <a:rPr lang="en-US" sz="1200">
              <a:solidFill>
                <a:schemeClr val="dk1"/>
              </a:solidFill>
              <a:latin typeface="Arial" pitchFamily="34" charset="0"/>
              <a:ea typeface="+mn-ea"/>
              <a:cs typeface="Arial" pitchFamily="34" charset="0"/>
            </a:rPr>
            <a:t>What strategies might we use to help the ninth graders pass all core classes this semester?</a:t>
          </a:r>
        </a:p>
        <a:p>
          <a:pPr lvl="1">
            <a:buFont typeface="Arial" pitchFamily="34" charset="0"/>
            <a:buChar char="•"/>
          </a:pPr>
          <a:r>
            <a:rPr lang="en-US" sz="1200">
              <a:solidFill>
                <a:schemeClr val="dk1"/>
              </a:solidFill>
              <a:latin typeface="Arial" pitchFamily="34" charset="0"/>
              <a:ea typeface="+mn-ea"/>
              <a:cs typeface="Arial" pitchFamily="34" charset="0"/>
            </a:rPr>
            <a:t>How can we use the Credit Recovery classes more effectively?</a:t>
          </a:r>
        </a:p>
        <a:p>
          <a:pPr lvl="1">
            <a:buFont typeface="Arial" pitchFamily="34" charset="0"/>
            <a:buChar char="•"/>
          </a:pPr>
          <a:r>
            <a:rPr lang="en-US" sz="1200">
              <a:solidFill>
                <a:schemeClr val="dk1"/>
              </a:solidFill>
              <a:latin typeface="Arial" pitchFamily="34" charset="0"/>
              <a:ea typeface="+mn-ea"/>
              <a:cs typeface="Arial" pitchFamily="34" charset="0"/>
            </a:rPr>
            <a:t>Should we use the Credit Recovery classes for 9</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and 10</a:t>
          </a:r>
          <a:r>
            <a:rPr lang="en-US" sz="1200" baseline="30000">
              <a:solidFill>
                <a:schemeClr val="dk1"/>
              </a:solidFill>
              <a:latin typeface="Arial" pitchFamily="34" charset="0"/>
              <a:ea typeface="+mn-ea"/>
              <a:cs typeface="Arial" pitchFamily="34" charset="0"/>
            </a:rPr>
            <a:t>th</a:t>
          </a:r>
          <a:r>
            <a:rPr lang="en-US" sz="1200">
              <a:solidFill>
                <a:schemeClr val="dk1"/>
              </a:solidFill>
              <a:latin typeface="Arial" pitchFamily="34" charset="0"/>
              <a:ea typeface="+mn-ea"/>
              <a:cs typeface="Arial" pitchFamily="34" charset="0"/>
            </a:rPr>
            <a:t> graders as well?</a:t>
          </a:r>
        </a:p>
        <a:p>
          <a:pPr lvl="1">
            <a:buFont typeface="Arial" pitchFamily="34" charset="0"/>
            <a:buChar char="•"/>
          </a:pPr>
          <a:r>
            <a:rPr lang="en-US" sz="1200">
              <a:solidFill>
                <a:schemeClr val="dk1"/>
              </a:solidFill>
              <a:latin typeface="Arial" pitchFamily="34" charset="0"/>
              <a:ea typeface="+mn-ea"/>
              <a:cs typeface="Arial" pitchFamily="34" charset="0"/>
            </a:rPr>
            <a:t>Do our new students have worse statistics than the students who have been at Pearson for a year or more?  In other words, are we making progress?</a:t>
          </a:r>
        </a:p>
        <a:p>
          <a:endParaRPr lang="en-US" sz="12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0.1236</cdr:x>
      <cdr:y>0.41294</cdr:y>
    </cdr:from>
    <cdr:to>
      <cdr:x>0.24077</cdr:x>
      <cdr:y>0.47761</cdr:y>
    </cdr:to>
    <cdr:sp macro="" textlink="">
      <cdr:nvSpPr>
        <cdr:cNvPr id="2" name="TextBox 1"/>
        <cdr:cNvSpPr txBox="1"/>
      </cdr:nvSpPr>
      <cdr:spPr>
        <a:xfrm xmlns:a="http://schemas.openxmlformats.org/drawingml/2006/main">
          <a:off x="733424" y="1581150"/>
          <a:ext cx="6953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0.11701</cdr:x>
      <cdr:y>0.45266</cdr:y>
    </cdr:from>
    <cdr:to>
      <cdr:x>0.24125</cdr:x>
      <cdr:y>0.57968</cdr:y>
    </cdr:to>
    <cdr:sp macro="" textlink="">
      <cdr:nvSpPr>
        <cdr:cNvPr id="3" name="TextBox 2"/>
        <cdr:cNvSpPr txBox="1"/>
      </cdr:nvSpPr>
      <cdr:spPr>
        <a:xfrm xmlns:a="http://schemas.openxmlformats.org/drawingml/2006/main">
          <a:off x="923924" y="1866900"/>
          <a:ext cx="98107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31 students</a:t>
          </a:r>
        </a:p>
      </cdr:txBody>
    </cdr:sp>
  </cdr:relSizeAnchor>
  <cdr:relSizeAnchor xmlns:cdr="http://schemas.openxmlformats.org/drawingml/2006/chartDrawing">
    <cdr:from>
      <cdr:x>0.34499</cdr:x>
      <cdr:y>0.54503</cdr:y>
    </cdr:from>
    <cdr:to>
      <cdr:x>0.46803</cdr:x>
      <cdr:y>0.70439</cdr:y>
    </cdr:to>
    <cdr:sp macro="" textlink="">
      <cdr:nvSpPr>
        <cdr:cNvPr id="4" name="TextBox 3"/>
        <cdr:cNvSpPr txBox="1"/>
      </cdr:nvSpPr>
      <cdr:spPr>
        <a:xfrm xmlns:a="http://schemas.openxmlformats.org/drawingml/2006/main">
          <a:off x="2724149" y="2247901"/>
          <a:ext cx="971550" cy="657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37 students</a:t>
          </a:r>
        </a:p>
        <a:p xmlns:a="http://schemas.openxmlformats.org/drawingml/2006/main">
          <a:pPr algn="ctr"/>
          <a:endParaRPr lang="en-US" sz="1100"/>
        </a:p>
      </cdr:txBody>
    </cdr:sp>
  </cdr:relSizeAnchor>
  <cdr:relSizeAnchor xmlns:cdr="http://schemas.openxmlformats.org/drawingml/2006/chartDrawing">
    <cdr:from>
      <cdr:x>0.57298</cdr:x>
      <cdr:y>0.53349</cdr:y>
    </cdr:from>
    <cdr:to>
      <cdr:x>0.68878</cdr:x>
      <cdr:y>0.74596</cdr:y>
    </cdr:to>
    <cdr:sp macro="" textlink="">
      <cdr:nvSpPr>
        <cdr:cNvPr id="5" name="TextBox 4"/>
        <cdr:cNvSpPr txBox="1"/>
      </cdr:nvSpPr>
      <cdr:spPr>
        <a:xfrm xmlns:a="http://schemas.openxmlformats.org/drawingml/2006/main">
          <a:off x="4524374" y="2200276"/>
          <a:ext cx="914400" cy="8763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68 students</a:t>
          </a:r>
        </a:p>
        <a:p xmlns:a="http://schemas.openxmlformats.org/drawingml/2006/main">
          <a:endParaRPr lang="en-US" sz="1100">
            <a:latin typeface="Arial Black"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0.06513</cdr:x>
      <cdr:y>0.67199</cdr:y>
    </cdr:from>
    <cdr:to>
      <cdr:x>0.19285</cdr:x>
      <cdr:y>0.79787</cdr:y>
    </cdr:to>
    <cdr:sp macro="" textlink="">
      <cdr:nvSpPr>
        <cdr:cNvPr id="2" name="TextBox 1"/>
        <cdr:cNvSpPr txBox="1"/>
      </cdr:nvSpPr>
      <cdr:spPr>
        <a:xfrm xmlns:a="http://schemas.openxmlformats.org/drawingml/2006/main">
          <a:off x="485775" y="3609976"/>
          <a:ext cx="952500" cy="676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17 students</a:t>
          </a:r>
        </a:p>
        <a:p xmlns:a="http://schemas.openxmlformats.org/drawingml/2006/main">
          <a:endParaRPr lang="en-US" sz="1100"/>
        </a:p>
      </cdr:txBody>
    </cdr:sp>
  </cdr:relSizeAnchor>
  <cdr:relSizeAnchor xmlns:cdr="http://schemas.openxmlformats.org/drawingml/2006/chartDrawing">
    <cdr:from>
      <cdr:x>0.21967</cdr:x>
      <cdr:y>0.5266</cdr:y>
    </cdr:from>
    <cdr:to>
      <cdr:x>0.34994</cdr:x>
      <cdr:y>0.62943</cdr:y>
    </cdr:to>
    <cdr:sp macro="" textlink="">
      <cdr:nvSpPr>
        <cdr:cNvPr id="3" name="TextBox 2"/>
        <cdr:cNvSpPr txBox="1"/>
      </cdr:nvSpPr>
      <cdr:spPr>
        <a:xfrm xmlns:a="http://schemas.openxmlformats.org/drawingml/2006/main">
          <a:off x="1638301" y="2828926"/>
          <a:ext cx="971550" cy="5524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15</a:t>
          </a:r>
          <a:r>
            <a:rPr lang="en-US" sz="1100" baseline="0">
              <a:latin typeface="Arial Black" pitchFamily="34" charset="0"/>
            </a:rPr>
            <a:t> students</a:t>
          </a:r>
          <a:endParaRPr lang="en-US" sz="1100">
            <a:latin typeface="Arial Black" pitchFamily="34" charset="0"/>
          </a:endParaRPr>
        </a:p>
      </cdr:txBody>
    </cdr:sp>
  </cdr:relSizeAnchor>
  <cdr:relSizeAnchor xmlns:cdr="http://schemas.openxmlformats.org/drawingml/2006/chartDrawing">
    <cdr:from>
      <cdr:x>0.37803</cdr:x>
      <cdr:y>0.17553</cdr:y>
    </cdr:from>
    <cdr:to>
      <cdr:x>0.52363</cdr:x>
      <cdr:y>0.27305</cdr:y>
    </cdr:to>
    <cdr:sp macro="" textlink="">
      <cdr:nvSpPr>
        <cdr:cNvPr id="4" name="TextBox 3"/>
        <cdr:cNvSpPr txBox="1"/>
      </cdr:nvSpPr>
      <cdr:spPr>
        <a:xfrm xmlns:a="http://schemas.openxmlformats.org/drawingml/2006/main">
          <a:off x="2819400" y="942976"/>
          <a:ext cx="1085850"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Black" pitchFamily="34" charset="0"/>
            </a:rPr>
            <a:t>16 students</a:t>
          </a:r>
        </a:p>
        <a:p xmlns:a="http://schemas.openxmlformats.org/drawingml/2006/main">
          <a:endParaRPr lang="en-US" sz="1100">
            <a:latin typeface="Arial Black" pitchFamily="34" charset="0"/>
          </a:endParaRPr>
        </a:p>
      </cdr:txBody>
    </cdr:sp>
  </cdr:relSizeAnchor>
  <cdr:relSizeAnchor xmlns:cdr="http://schemas.openxmlformats.org/drawingml/2006/chartDrawing">
    <cdr:from>
      <cdr:x>0.54278</cdr:x>
      <cdr:y>0.24291</cdr:y>
    </cdr:from>
    <cdr:to>
      <cdr:x>0.66922</cdr:x>
      <cdr:y>0.34397</cdr:y>
    </cdr:to>
    <cdr:sp macro="" textlink="">
      <cdr:nvSpPr>
        <cdr:cNvPr id="5" name="TextBox 4"/>
        <cdr:cNvSpPr txBox="1"/>
      </cdr:nvSpPr>
      <cdr:spPr>
        <a:xfrm xmlns:a="http://schemas.openxmlformats.org/drawingml/2006/main">
          <a:off x="4048124" y="1304926"/>
          <a:ext cx="942975" cy="5429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20 students</a:t>
          </a:r>
        </a:p>
        <a:p xmlns:a="http://schemas.openxmlformats.org/drawingml/2006/main">
          <a:endParaRPr lang="en-US" sz="1100">
            <a:latin typeface="Arial Black" pitchFamily="34" charset="0"/>
          </a:endParaRPr>
        </a:p>
      </cdr:txBody>
    </cdr:sp>
  </cdr:relSizeAnchor>
  <cdr:relSizeAnchor xmlns:cdr="http://schemas.openxmlformats.org/drawingml/2006/chartDrawing">
    <cdr:from>
      <cdr:x>0.69476</cdr:x>
      <cdr:y>0.4078</cdr:y>
    </cdr:from>
    <cdr:to>
      <cdr:x>0.82886</cdr:x>
      <cdr:y>0.5266</cdr:y>
    </cdr:to>
    <cdr:sp macro="" textlink="">
      <cdr:nvSpPr>
        <cdr:cNvPr id="6" name="TextBox 5"/>
        <cdr:cNvSpPr txBox="1"/>
      </cdr:nvSpPr>
      <cdr:spPr>
        <a:xfrm xmlns:a="http://schemas.openxmlformats.org/drawingml/2006/main">
          <a:off x="5181600" y="2190751"/>
          <a:ext cx="1000125" cy="6381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68</a:t>
          </a:r>
          <a:r>
            <a:rPr lang="en-US" sz="1100" baseline="0">
              <a:latin typeface="Arial Black" pitchFamily="34" charset="0"/>
            </a:rPr>
            <a:t> students</a:t>
          </a:r>
          <a:endParaRPr lang="en-US" sz="1100">
            <a:latin typeface="Arial Black"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104776</xdr:colOff>
      <xdr:row>72</xdr:row>
      <xdr:rowOff>152399</xdr:rowOff>
    </xdr:from>
    <xdr:to>
      <xdr:col>11</xdr:col>
      <xdr:colOff>333375</xdr:colOff>
      <xdr:row>94</xdr:row>
      <xdr:rowOff>85724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0.1236</cdr:x>
      <cdr:y>0.41294</cdr:y>
    </cdr:from>
    <cdr:to>
      <cdr:x>0.24077</cdr:x>
      <cdr:y>0.47761</cdr:y>
    </cdr:to>
    <cdr:sp macro="" textlink="">
      <cdr:nvSpPr>
        <cdr:cNvPr id="2" name="TextBox 1"/>
        <cdr:cNvSpPr txBox="1"/>
      </cdr:nvSpPr>
      <cdr:spPr>
        <a:xfrm xmlns:a="http://schemas.openxmlformats.org/drawingml/2006/main">
          <a:off x="733424" y="1581150"/>
          <a:ext cx="69532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0.11701</cdr:x>
      <cdr:y>0.45266</cdr:y>
    </cdr:from>
    <cdr:to>
      <cdr:x>0.24125</cdr:x>
      <cdr:y>0.57968</cdr:y>
    </cdr:to>
    <cdr:sp macro="" textlink="">
      <cdr:nvSpPr>
        <cdr:cNvPr id="3" name="TextBox 2"/>
        <cdr:cNvSpPr txBox="1"/>
      </cdr:nvSpPr>
      <cdr:spPr>
        <a:xfrm xmlns:a="http://schemas.openxmlformats.org/drawingml/2006/main">
          <a:off x="923924" y="1866900"/>
          <a:ext cx="98107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31 students</a:t>
          </a:r>
        </a:p>
      </cdr:txBody>
    </cdr:sp>
  </cdr:relSizeAnchor>
  <cdr:relSizeAnchor xmlns:cdr="http://schemas.openxmlformats.org/drawingml/2006/chartDrawing">
    <cdr:from>
      <cdr:x>0.34499</cdr:x>
      <cdr:y>0.54503</cdr:y>
    </cdr:from>
    <cdr:to>
      <cdr:x>0.46803</cdr:x>
      <cdr:y>0.70439</cdr:y>
    </cdr:to>
    <cdr:sp macro="" textlink="">
      <cdr:nvSpPr>
        <cdr:cNvPr id="4" name="TextBox 3"/>
        <cdr:cNvSpPr txBox="1"/>
      </cdr:nvSpPr>
      <cdr:spPr>
        <a:xfrm xmlns:a="http://schemas.openxmlformats.org/drawingml/2006/main">
          <a:off x="2724149" y="2247901"/>
          <a:ext cx="971550" cy="657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37 students</a:t>
          </a:r>
        </a:p>
        <a:p xmlns:a="http://schemas.openxmlformats.org/drawingml/2006/main">
          <a:pPr algn="ctr"/>
          <a:endParaRPr lang="en-US" sz="1100"/>
        </a:p>
      </cdr:txBody>
    </cdr:sp>
  </cdr:relSizeAnchor>
  <cdr:relSizeAnchor xmlns:cdr="http://schemas.openxmlformats.org/drawingml/2006/chartDrawing">
    <cdr:from>
      <cdr:x>0.57298</cdr:x>
      <cdr:y>0.53349</cdr:y>
    </cdr:from>
    <cdr:to>
      <cdr:x>0.68878</cdr:x>
      <cdr:y>0.74596</cdr:y>
    </cdr:to>
    <cdr:sp macro="" textlink="">
      <cdr:nvSpPr>
        <cdr:cNvPr id="5" name="TextBox 4"/>
        <cdr:cNvSpPr txBox="1"/>
      </cdr:nvSpPr>
      <cdr:spPr>
        <a:xfrm xmlns:a="http://schemas.openxmlformats.org/drawingml/2006/main">
          <a:off x="4524374" y="2200276"/>
          <a:ext cx="914400" cy="8763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latin typeface="Arial Black" pitchFamily="34" charset="0"/>
            </a:rPr>
            <a:t>68 students</a:t>
          </a:r>
        </a:p>
        <a:p xmlns:a="http://schemas.openxmlformats.org/drawingml/2006/main">
          <a:endParaRPr lang="en-US" sz="1100">
            <a:latin typeface="Arial Black"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14</xdr:col>
      <xdr:colOff>200025</xdr:colOff>
      <xdr:row>0</xdr:row>
      <xdr:rowOff>142876</xdr:rowOff>
    </xdr:from>
    <xdr:to>
      <xdr:col>18</xdr:col>
      <xdr:colOff>304800</xdr:colOff>
      <xdr:row>15</xdr:row>
      <xdr:rowOff>66676</xdr:rowOff>
    </xdr:to>
    <xdr:sp macro="" textlink="">
      <xdr:nvSpPr>
        <xdr:cNvPr id="4" name="TextBox 3"/>
        <xdr:cNvSpPr txBox="1"/>
      </xdr:nvSpPr>
      <xdr:spPr>
        <a:xfrm>
          <a:off x="9744075" y="142876"/>
          <a:ext cx="254317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When</a:t>
          </a:r>
          <a:r>
            <a:rPr lang="en-US" sz="1100" baseline="0"/>
            <a:t> creating this sheet, I used a formula to add up the number of credits each student created.  The formula added credits in Column C through Column G.  I then dragged the formula down into all cells in column H so that each student's credits would be totaled automatically.  I also used a formula to calculate the number of credits behind and the number of classes behind.  A formula was also used to calculate the percentage of credits passed and the percentage of credits failed.  Students were then sorted by grade level and then by last name.  Last names have been eliminated from the document for privacy reasons.  I have kept a copy that included last names for use at school.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0</xdr:row>
      <xdr:rowOff>152398</xdr:rowOff>
    </xdr:from>
    <xdr:to>
      <xdr:col>18</xdr:col>
      <xdr:colOff>104775</xdr:colOff>
      <xdr:row>77</xdr:row>
      <xdr:rowOff>190499</xdr:rowOff>
    </xdr:to>
    <xdr:sp macro="" textlink="">
      <xdr:nvSpPr>
        <xdr:cNvPr id="11" name="TextBox 10"/>
        <xdr:cNvSpPr txBox="1"/>
      </xdr:nvSpPr>
      <xdr:spPr>
        <a:xfrm>
          <a:off x="9515475" y="152398"/>
          <a:ext cx="2466975" cy="367665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This is the worksheet where I subtotaled the</a:t>
          </a:r>
          <a:r>
            <a:rPr lang="en-US" sz="1400" baseline="0"/>
            <a:t> categories according to grade level.  I then used the subtotals to create the Grade Comparisons Chart.  The chart is on the purple tab in the workbook.  Please use the boxes on the upper left (1, 2, 3) to see Grand Totals, just Subtotals, or all data with the Subtotals.</a:t>
          </a:r>
        </a:p>
        <a:p>
          <a:endParaRPr lang="en-US" sz="1400" baseline="0"/>
        </a:p>
        <a:p>
          <a:r>
            <a:rPr lang="en-US" sz="1400" baseline="0"/>
            <a:t>To view the graph/chart correctly, please make sure this worksheet is showing just subtotals for all grades.  (#2)</a:t>
          </a:r>
          <a:endParaRPr lang="en-US" sz="1400"/>
        </a:p>
      </xdr:txBody>
    </xdr:sp>
    <xdr:clientData/>
  </xdr:twoCellAnchor>
  <xdr:oneCellAnchor>
    <xdr:from>
      <xdr:col>0</xdr:col>
      <xdr:colOff>1219200</xdr:colOff>
      <xdr:row>73</xdr:row>
      <xdr:rowOff>200025</xdr:rowOff>
    </xdr:from>
    <xdr:ext cx="184731" cy="264560"/>
    <xdr:sp macro="" textlink="">
      <xdr:nvSpPr>
        <xdr:cNvPr id="6" name="TextBox 5"/>
        <xdr:cNvSpPr txBox="1"/>
      </xdr:nvSpPr>
      <xdr:spPr>
        <a:xfrm>
          <a:off x="121920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276225</xdr:colOff>
      <xdr:row>0</xdr:row>
      <xdr:rowOff>371475</xdr:rowOff>
    </xdr:from>
    <xdr:to>
      <xdr:col>18</xdr:col>
      <xdr:colOff>257175</xdr:colOff>
      <xdr:row>34</xdr:row>
      <xdr:rowOff>123825</xdr:rowOff>
    </xdr:to>
    <xdr:sp macro="" textlink="">
      <xdr:nvSpPr>
        <xdr:cNvPr id="3" name="TextBox 2"/>
        <xdr:cNvSpPr txBox="1"/>
      </xdr:nvSpPr>
      <xdr:spPr>
        <a:xfrm>
          <a:off x="9953625" y="371475"/>
          <a:ext cx="2419350" cy="413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This is the worksheet where I filtered the data to only show students</a:t>
          </a:r>
          <a:r>
            <a:rPr lang="en-US" sz="1400" baseline="0"/>
            <a:t> who are behind by 6 classes (3 credits) or more.  These are students who we view as the most at risk of dropping out because they become too overwhelmed with the number of classes they need to make up.  My school/building will use this list as a way to keep track of students we need to keep an extra eye on.</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400049</xdr:colOff>
      <xdr:row>22</xdr:row>
      <xdr:rowOff>190499</xdr:rowOff>
    </xdr:from>
    <xdr:to>
      <xdr:col>13</xdr:col>
      <xdr:colOff>276224</xdr:colOff>
      <xdr:row>44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29</xdr:row>
      <xdr:rowOff>152400</xdr:rowOff>
    </xdr:from>
    <xdr:to>
      <xdr:col>6</xdr:col>
      <xdr:colOff>590550</xdr:colOff>
      <xdr:row>35</xdr:row>
      <xdr:rowOff>28575</xdr:rowOff>
    </xdr:to>
    <xdr:sp macro="" textlink="">
      <xdr:nvSpPr>
        <xdr:cNvPr id="3" name="TextBox 2"/>
        <xdr:cNvSpPr txBox="1"/>
      </xdr:nvSpPr>
      <xdr:spPr>
        <a:xfrm>
          <a:off x="3743325" y="3962400"/>
          <a:ext cx="733425" cy="10191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latin typeface="Arial Black" pitchFamily="34" charset="0"/>
              <a:ea typeface="+mn-ea"/>
              <a:cs typeface="+mn-cs"/>
            </a:rPr>
            <a:t>More than 2 years behind</a:t>
          </a:r>
          <a:endParaRPr lang="en-US">
            <a:solidFill>
              <a:srgbClr val="FF0000"/>
            </a:solidFill>
            <a:latin typeface="Arial Black" pitchFamily="34" charset="0"/>
          </a:endParaRPr>
        </a:p>
        <a:p>
          <a:endParaRPr lang="en-US"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0.38316</cdr:x>
      <cdr:y>0.62295</cdr:y>
    </cdr:from>
    <cdr:to>
      <cdr:x>0.49703</cdr:x>
      <cdr:y>0.84778</cdr:y>
    </cdr:to>
    <cdr:sp macro="" textlink="">
      <cdr:nvSpPr>
        <cdr:cNvPr id="3" name="TextBox 2"/>
        <cdr:cNvSpPr txBox="1"/>
      </cdr:nvSpPr>
      <cdr:spPr>
        <a:xfrm xmlns:a="http://schemas.openxmlformats.org/drawingml/2006/main">
          <a:off x="3076576" y="25336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0.29775</cdr:x>
      <cdr:y>0.38408</cdr:y>
    </cdr:from>
    <cdr:to>
      <cdr:x>0.38553</cdr:x>
      <cdr:y>0.61593</cdr:y>
    </cdr:to>
    <cdr:sp macro="" textlink="">
      <cdr:nvSpPr>
        <cdr:cNvPr id="2" name="TextBox 1"/>
        <cdr:cNvSpPr txBox="1"/>
      </cdr:nvSpPr>
      <cdr:spPr>
        <a:xfrm xmlns:a="http://schemas.openxmlformats.org/drawingml/2006/main">
          <a:off x="2390776" y="1562101"/>
          <a:ext cx="704850" cy="942975"/>
        </a:xfrm>
        <a:prstGeom xmlns:a="http://schemas.openxmlformats.org/drawingml/2006/main" prst="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n-US" sz="1100">
              <a:solidFill>
                <a:srgbClr val="FF0000"/>
              </a:solidFill>
              <a:latin typeface="Arial Black" pitchFamily="34" charset="0"/>
            </a:rPr>
            <a:t>More than 2 years behind</a:t>
          </a:r>
        </a:p>
        <a:p xmlns:a="http://schemas.openxmlformats.org/drawingml/2006/main">
          <a:endParaRPr lang="en-US" sz="1100">
            <a:solidFill>
              <a:srgbClr val="FF0000"/>
            </a:solidFill>
            <a:latin typeface="Arial Black"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95250</xdr:colOff>
      <xdr:row>24</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38100</xdr:colOff>
      <xdr:row>29</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13</xdr:col>
      <xdr:colOff>361949</xdr:colOff>
      <xdr:row>24</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85725</xdr:colOff>
      <xdr:row>0</xdr:row>
      <xdr:rowOff>85725</xdr:rowOff>
    </xdr:from>
    <xdr:to>
      <xdr:col>27</xdr:col>
      <xdr:colOff>200024</xdr:colOff>
      <xdr:row>24</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371474</xdr:colOff>
      <xdr:row>26</xdr:row>
      <xdr:rowOff>57150</xdr:rowOff>
    </xdr:from>
    <xdr:to>
      <xdr:col>12</xdr:col>
      <xdr:colOff>571499</xdr:colOff>
      <xdr:row>54</xdr:row>
      <xdr:rowOff>9526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tabColor rgb="FFE00E59"/>
  </sheetPr>
  <dimension ref="A1"/>
  <sheetViews>
    <sheetView tabSelected="1" workbookViewId="0"/>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tabColor theme="7" tint="-0.249977111117893"/>
  </sheetPr>
  <dimension ref="A1"/>
  <sheetViews>
    <sheetView workbookViewId="0">
      <selection activeCell="A62" sqref="A62"/>
    </sheetView>
  </sheetViews>
  <sheetFormatPr defaultRowHeight="1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tabColor rgb="FF660066"/>
  </sheetPr>
  <dimension ref="A1:F72"/>
  <sheetViews>
    <sheetView workbookViewId="0">
      <selection activeCell="O76" sqref="O76"/>
    </sheetView>
  </sheetViews>
  <sheetFormatPr defaultRowHeight="15" outlineLevelRow="2"/>
  <cols>
    <col min="1" max="1" width="12" customWidth="1"/>
    <col min="2" max="2" width="17.140625" customWidth="1"/>
    <col min="3" max="4" width="9.140625" style="62"/>
    <col min="5" max="5" width="10.7109375" customWidth="1"/>
    <col min="6" max="6" width="11.140625" customWidth="1"/>
  </cols>
  <sheetData>
    <row r="1" spans="1:6" ht="60">
      <c r="A1" s="23" t="s">
        <v>57</v>
      </c>
      <c r="B1" s="23" t="s">
        <v>145</v>
      </c>
      <c r="C1" s="60" t="s">
        <v>59</v>
      </c>
      <c r="D1" s="60" t="s">
        <v>62</v>
      </c>
      <c r="E1" s="23" t="s">
        <v>56</v>
      </c>
      <c r="F1" s="23" t="s">
        <v>63</v>
      </c>
    </row>
    <row r="2" spans="1:6" hidden="1" outlineLevel="2">
      <c r="A2" s="10" t="s">
        <v>89</v>
      </c>
      <c r="B2" s="11" t="s">
        <v>146</v>
      </c>
      <c r="C2" s="61">
        <v>2.5</v>
      </c>
      <c r="D2" s="61">
        <v>5</v>
      </c>
      <c r="E2" s="12">
        <v>0.16666666666666666</v>
      </c>
      <c r="F2" s="12">
        <v>0.83333333333333337</v>
      </c>
    </row>
    <row r="3" spans="1:6" hidden="1" outlineLevel="2">
      <c r="A3" s="10" t="s">
        <v>77</v>
      </c>
      <c r="B3" s="11" t="s">
        <v>146</v>
      </c>
      <c r="C3" s="61">
        <v>3</v>
      </c>
      <c r="D3" s="61">
        <v>6</v>
      </c>
      <c r="E3" s="12">
        <v>0</v>
      </c>
      <c r="F3" s="12">
        <v>1</v>
      </c>
    </row>
    <row r="4" spans="1:6" hidden="1" outlineLevel="2">
      <c r="A4" s="10" t="s">
        <v>85</v>
      </c>
      <c r="B4" s="11" t="s">
        <v>146</v>
      </c>
      <c r="C4" s="61">
        <v>3</v>
      </c>
      <c r="D4" s="61">
        <v>6</v>
      </c>
      <c r="E4" s="12">
        <v>0</v>
      </c>
      <c r="F4" s="12">
        <v>1</v>
      </c>
    </row>
    <row r="5" spans="1:6" hidden="1" outlineLevel="2">
      <c r="A5" s="10" t="s">
        <v>88</v>
      </c>
      <c r="B5" s="11" t="s">
        <v>146</v>
      </c>
      <c r="C5" s="61">
        <v>2.5</v>
      </c>
      <c r="D5" s="61">
        <v>5</v>
      </c>
      <c r="E5" s="12">
        <v>0.16666666666666666</v>
      </c>
      <c r="F5" s="12">
        <v>0.83333333333333337</v>
      </c>
    </row>
    <row r="6" spans="1:6" hidden="1" outlineLevel="2">
      <c r="A6" s="10" t="s">
        <v>79</v>
      </c>
      <c r="B6" s="11" t="s">
        <v>146</v>
      </c>
      <c r="C6" s="61">
        <v>1</v>
      </c>
      <c r="D6" s="61">
        <v>2</v>
      </c>
      <c r="E6" s="12">
        <v>0.66666666666666663</v>
      </c>
      <c r="F6" s="12">
        <v>0.33333333333333337</v>
      </c>
    </row>
    <row r="7" spans="1:6" hidden="1" outlineLevel="2">
      <c r="A7" s="10" t="s">
        <v>75</v>
      </c>
      <c r="B7" s="11" t="s">
        <v>146</v>
      </c>
      <c r="C7" s="61">
        <v>2.5</v>
      </c>
      <c r="D7" s="61">
        <v>5</v>
      </c>
      <c r="E7" s="12">
        <v>0.16666666666666666</v>
      </c>
      <c r="F7" s="12">
        <v>0.83333333333333337</v>
      </c>
    </row>
    <row r="8" spans="1:6" hidden="1" outlineLevel="2">
      <c r="A8" s="10" t="s">
        <v>80</v>
      </c>
      <c r="B8" s="11" t="s">
        <v>146</v>
      </c>
      <c r="C8" s="61">
        <v>0</v>
      </c>
      <c r="D8" s="61">
        <v>0</v>
      </c>
      <c r="E8" s="12">
        <v>1</v>
      </c>
      <c r="F8" s="12">
        <v>0</v>
      </c>
    </row>
    <row r="9" spans="1:6" hidden="1" outlineLevel="2">
      <c r="A9" s="10" t="s">
        <v>81</v>
      </c>
      <c r="B9" s="11" t="s">
        <v>146</v>
      </c>
      <c r="C9" s="61">
        <v>3</v>
      </c>
      <c r="D9" s="61">
        <v>6</v>
      </c>
      <c r="E9" s="12">
        <v>0</v>
      </c>
      <c r="F9" s="12">
        <v>1</v>
      </c>
    </row>
    <row r="10" spans="1:6" hidden="1" outlineLevel="2">
      <c r="A10" s="10" t="s">
        <v>90</v>
      </c>
      <c r="B10" s="11" t="s">
        <v>146</v>
      </c>
      <c r="C10" s="61">
        <v>3</v>
      </c>
      <c r="D10" s="61">
        <v>6</v>
      </c>
      <c r="E10" s="12">
        <v>0</v>
      </c>
      <c r="F10" s="12">
        <v>1</v>
      </c>
    </row>
    <row r="11" spans="1:6" hidden="1" outlineLevel="2">
      <c r="A11" s="57" t="s">
        <v>74</v>
      </c>
      <c r="B11" s="11" t="s">
        <v>146</v>
      </c>
      <c r="C11" s="61">
        <v>3</v>
      </c>
      <c r="D11" s="61">
        <v>6</v>
      </c>
      <c r="E11" s="12">
        <v>0</v>
      </c>
      <c r="F11" s="12">
        <v>1</v>
      </c>
    </row>
    <row r="12" spans="1:6" hidden="1" outlineLevel="2">
      <c r="A12" s="10" t="s">
        <v>76</v>
      </c>
      <c r="B12" s="11" t="s">
        <v>146</v>
      </c>
      <c r="C12" s="61">
        <v>3</v>
      </c>
      <c r="D12" s="61">
        <v>6</v>
      </c>
      <c r="E12" s="12">
        <v>0</v>
      </c>
      <c r="F12" s="12">
        <v>1</v>
      </c>
    </row>
    <row r="13" spans="1:6" hidden="1" outlineLevel="2">
      <c r="A13" s="10" t="s">
        <v>87</v>
      </c>
      <c r="B13" s="11" t="s">
        <v>146</v>
      </c>
      <c r="C13" s="61">
        <v>2.5</v>
      </c>
      <c r="D13" s="61">
        <v>5</v>
      </c>
      <c r="E13" s="12">
        <v>0.16666666666666666</v>
      </c>
      <c r="F13" s="12">
        <v>0.83333333333333337</v>
      </c>
    </row>
    <row r="14" spans="1:6" hidden="1" outlineLevel="2">
      <c r="A14" s="10" t="s">
        <v>86</v>
      </c>
      <c r="B14" s="11" t="s">
        <v>146</v>
      </c>
      <c r="C14" s="61">
        <v>1.5</v>
      </c>
      <c r="D14" s="61">
        <v>3</v>
      </c>
      <c r="E14" s="12">
        <v>0.5</v>
      </c>
      <c r="F14" s="12">
        <v>0.5</v>
      </c>
    </row>
    <row r="15" spans="1:6" hidden="1" outlineLevel="2">
      <c r="A15" s="10" t="s">
        <v>78</v>
      </c>
      <c r="B15" s="11" t="s">
        <v>146</v>
      </c>
      <c r="C15" s="61">
        <v>2</v>
      </c>
      <c r="D15" s="61">
        <v>4</v>
      </c>
      <c r="E15" s="12">
        <v>0.33333333333333331</v>
      </c>
      <c r="F15" s="12">
        <v>0.66666666666666674</v>
      </c>
    </row>
    <row r="16" spans="1:6" hidden="1" outlineLevel="2">
      <c r="A16" s="10" t="s">
        <v>82</v>
      </c>
      <c r="B16" s="11" t="s">
        <v>146</v>
      </c>
      <c r="C16" s="61">
        <v>3</v>
      </c>
      <c r="D16" s="61">
        <v>6</v>
      </c>
      <c r="E16" s="12">
        <v>0</v>
      </c>
      <c r="F16" s="12">
        <v>1</v>
      </c>
    </row>
    <row r="17" spans="1:6" hidden="1" outlineLevel="2">
      <c r="A17" s="10" t="s">
        <v>84</v>
      </c>
      <c r="B17" s="11" t="s">
        <v>146</v>
      </c>
      <c r="C17" s="61">
        <v>1</v>
      </c>
      <c r="D17" s="61">
        <v>2</v>
      </c>
      <c r="E17" s="12">
        <v>0.66666666666666663</v>
      </c>
      <c r="F17" s="12">
        <v>0.33333333333333337</v>
      </c>
    </row>
    <row r="18" spans="1:6" hidden="1" outlineLevel="2">
      <c r="A18" s="10" t="s">
        <v>96</v>
      </c>
      <c r="B18" s="11" t="s">
        <v>146</v>
      </c>
      <c r="C18" s="61">
        <v>1</v>
      </c>
      <c r="D18" s="61">
        <v>2</v>
      </c>
      <c r="E18" s="12">
        <v>0.88888888888888884</v>
      </c>
      <c r="F18" s="12">
        <v>0.11111111111111116</v>
      </c>
    </row>
    <row r="19" spans="1:6" hidden="1" outlineLevel="2">
      <c r="A19" s="10" t="s">
        <v>94</v>
      </c>
      <c r="B19" s="11" t="s">
        <v>146</v>
      </c>
      <c r="C19" s="61">
        <v>7</v>
      </c>
      <c r="D19" s="61">
        <v>14</v>
      </c>
      <c r="E19" s="12">
        <v>0.25</v>
      </c>
      <c r="F19" s="12">
        <v>0.75</v>
      </c>
    </row>
    <row r="20" spans="1:6" hidden="1" outlineLevel="2">
      <c r="A20" s="10" t="s">
        <v>93</v>
      </c>
      <c r="B20" s="11" t="s">
        <v>146</v>
      </c>
      <c r="C20" s="61">
        <v>3</v>
      </c>
      <c r="D20" s="61">
        <v>6</v>
      </c>
      <c r="E20" s="12">
        <v>0.52173913043478259</v>
      </c>
      <c r="F20" s="12">
        <v>0.47826086956521741</v>
      </c>
    </row>
    <row r="21" spans="1:6" hidden="1" outlineLevel="2">
      <c r="A21" s="10" t="s">
        <v>105</v>
      </c>
      <c r="B21" s="11" t="s">
        <v>146</v>
      </c>
      <c r="C21" s="61">
        <v>6</v>
      </c>
      <c r="D21" s="61">
        <v>12</v>
      </c>
      <c r="E21" s="12">
        <v>0.5</v>
      </c>
      <c r="F21" s="12">
        <v>0.5</v>
      </c>
    </row>
    <row r="22" spans="1:6" hidden="1" outlineLevel="2">
      <c r="A22" s="10" t="s">
        <v>102</v>
      </c>
      <c r="B22" s="11" t="s">
        <v>146</v>
      </c>
      <c r="C22" s="61">
        <v>6.5</v>
      </c>
      <c r="D22" s="61">
        <v>13</v>
      </c>
      <c r="E22" s="12">
        <v>0.41666666666666669</v>
      </c>
      <c r="F22" s="12">
        <v>0.58333333333333326</v>
      </c>
    </row>
    <row r="23" spans="1:6" hidden="1" outlineLevel="2">
      <c r="A23" s="10" t="s">
        <v>99</v>
      </c>
      <c r="B23" s="11" t="s">
        <v>146</v>
      </c>
      <c r="C23" s="61">
        <v>2.5</v>
      </c>
      <c r="D23" s="61">
        <v>5</v>
      </c>
      <c r="E23" s="12">
        <v>0.61904761904761907</v>
      </c>
      <c r="F23" s="12">
        <v>0.38095238095238093</v>
      </c>
    </row>
    <row r="24" spans="1:6" hidden="1" outlineLevel="2">
      <c r="A24" s="10" t="s">
        <v>95</v>
      </c>
      <c r="B24" s="11" t="s">
        <v>146</v>
      </c>
      <c r="C24" s="61">
        <v>7</v>
      </c>
      <c r="D24" s="61">
        <v>14</v>
      </c>
      <c r="E24" s="12">
        <v>0.22222222222222221</v>
      </c>
      <c r="F24" s="12">
        <v>0.77777777777777779</v>
      </c>
    </row>
    <row r="25" spans="1:6" hidden="1" outlineLevel="2">
      <c r="A25" s="10" t="s">
        <v>104</v>
      </c>
      <c r="B25" s="11" t="s">
        <v>146</v>
      </c>
      <c r="C25" s="61">
        <v>3.5</v>
      </c>
      <c r="D25" s="61">
        <v>7</v>
      </c>
      <c r="E25" s="12">
        <v>0.91666666666666663</v>
      </c>
      <c r="F25" s="12">
        <v>8.333333333333337E-2</v>
      </c>
    </row>
    <row r="26" spans="1:6" hidden="1" outlineLevel="2">
      <c r="A26" s="10" t="s">
        <v>97</v>
      </c>
      <c r="B26" s="11" t="s">
        <v>146</v>
      </c>
      <c r="C26" s="61">
        <v>6</v>
      </c>
      <c r="D26" s="61">
        <v>12</v>
      </c>
      <c r="E26" s="12">
        <v>1</v>
      </c>
      <c r="F26" s="12">
        <v>0</v>
      </c>
    </row>
    <row r="27" spans="1:6" hidden="1" outlineLevel="2">
      <c r="A27" s="10" t="s">
        <v>92</v>
      </c>
      <c r="B27" s="11" t="s">
        <v>146</v>
      </c>
      <c r="C27" s="61">
        <v>4</v>
      </c>
      <c r="D27" s="61">
        <v>8</v>
      </c>
      <c r="E27" s="12">
        <v>0.83333333333333337</v>
      </c>
      <c r="F27" s="12">
        <v>0.16666666666666663</v>
      </c>
    </row>
    <row r="28" spans="1:6" hidden="1" outlineLevel="2">
      <c r="A28" s="10" t="s">
        <v>101</v>
      </c>
      <c r="B28" s="11" t="s">
        <v>146</v>
      </c>
      <c r="C28" s="61">
        <v>3.5</v>
      </c>
      <c r="D28" s="61">
        <v>7</v>
      </c>
      <c r="E28" s="12">
        <v>0.91666666666666663</v>
      </c>
      <c r="F28" s="12">
        <v>8.333333333333337E-2</v>
      </c>
    </row>
    <row r="29" spans="1:6" hidden="1" outlineLevel="2">
      <c r="A29" s="10" t="s">
        <v>103</v>
      </c>
      <c r="B29" s="11" t="s">
        <v>146</v>
      </c>
      <c r="C29" s="61">
        <v>3.5</v>
      </c>
      <c r="D29" s="61">
        <v>7</v>
      </c>
      <c r="E29" s="12">
        <v>0.6875</v>
      </c>
      <c r="F29" s="12">
        <v>0.3125</v>
      </c>
    </row>
    <row r="30" spans="1:6" hidden="1" outlineLevel="2">
      <c r="A30" s="10" t="s">
        <v>98</v>
      </c>
      <c r="B30" s="11" t="s">
        <v>146</v>
      </c>
      <c r="C30" s="61">
        <v>0</v>
      </c>
      <c r="D30" s="61">
        <v>0</v>
      </c>
      <c r="E30" s="12">
        <v>0.8571428571428571</v>
      </c>
      <c r="F30" s="12">
        <v>0.1428571428571429</v>
      </c>
    </row>
    <row r="31" spans="1:6" hidden="1" outlineLevel="2">
      <c r="A31" s="10" t="s">
        <v>100</v>
      </c>
      <c r="B31" s="11" t="s">
        <v>146</v>
      </c>
      <c r="C31" s="61">
        <v>1</v>
      </c>
      <c r="D31" s="61">
        <v>2</v>
      </c>
      <c r="E31" s="12">
        <v>0.88888888888888884</v>
      </c>
      <c r="F31" s="12">
        <v>0.11111111111111116</v>
      </c>
    </row>
    <row r="32" spans="1:6" hidden="1" outlineLevel="2">
      <c r="A32" s="10" t="s">
        <v>91</v>
      </c>
      <c r="B32" s="11" t="s">
        <v>146</v>
      </c>
      <c r="C32" s="61">
        <v>3</v>
      </c>
      <c r="D32" s="61">
        <v>6</v>
      </c>
      <c r="E32" s="12">
        <v>0.66666666666666663</v>
      </c>
      <c r="F32" s="12">
        <v>0.33333333333333337</v>
      </c>
    </row>
    <row r="33" spans="1:6" outlineLevel="1" collapsed="1">
      <c r="A33" s="10"/>
      <c r="B33" s="59" t="s">
        <v>148</v>
      </c>
      <c r="C33" s="61">
        <f>SUBTOTAL(1,C2:C32)</f>
        <v>3.032258064516129</v>
      </c>
      <c r="D33" s="61">
        <f>SUBTOTAL(1,D2:D32)</f>
        <v>6.064516129032258</v>
      </c>
      <c r="E33" s="12">
        <f>SUBTOTAL(1,E2:E32)</f>
        <v>0.45221815935350301</v>
      </c>
      <c r="F33" s="12">
        <f>SUBTOTAL(1,F2:F32)</f>
        <v>0.54778184064649693</v>
      </c>
    </row>
    <row r="34" spans="1:6" hidden="1" outlineLevel="2">
      <c r="A34" s="10" t="s">
        <v>108</v>
      </c>
      <c r="B34" s="11" t="s">
        <v>147</v>
      </c>
      <c r="C34" s="61">
        <v>0.5</v>
      </c>
      <c r="D34" s="61">
        <v>1</v>
      </c>
      <c r="E34" s="12">
        <v>0.96666666666666667</v>
      </c>
      <c r="F34" s="12">
        <v>3.3333333333333326E-2</v>
      </c>
    </row>
    <row r="35" spans="1:6" hidden="1" outlineLevel="2">
      <c r="A35" s="10" t="s">
        <v>119</v>
      </c>
      <c r="B35" s="11" t="s">
        <v>147</v>
      </c>
      <c r="C35" s="61">
        <v>4</v>
      </c>
      <c r="D35" s="61">
        <v>8</v>
      </c>
      <c r="E35" s="12">
        <v>0.70967741935483875</v>
      </c>
      <c r="F35" s="12">
        <v>0.29032258064516125</v>
      </c>
    </row>
    <row r="36" spans="1:6" hidden="1" outlineLevel="2">
      <c r="A36" s="10" t="s">
        <v>120</v>
      </c>
      <c r="B36" s="11" t="s">
        <v>147</v>
      </c>
      <c r="C36" s="61">
        <v>1.5</v>
      </c>
      <c r="D36" s="61">
        <v>3</v>
      </c>
      <c r="E36" s="12">
        <v>0.9</v>
      </c>
      <c r="F36" s="12">
        <v>9.9999999999999978E-2</v>
      </c>
    </row>
    <row r="37" spans="1:6" hidden="1" outlineLevel="2">
      <c r="A37" s="10" t="s">
        <v>110</v>
      </c>
      <c r="B37" s="11" t="s">
        <v>147</v>
      </c>
      <c r="C37" s="61">
        <v>4.5</v>
      </c>
      <c r="D37" s="61">
        <v>9</v>
      </c>
      <c r="E37" s="12">
        <v>0.6</v>
      </c>
      <c r="F37" s="12">
        <v>0.4</v>
      </c>
    </row>
    <row r="38" spans="1:6" hidden="1" outlineLevel="2">
      <c r="A38" s="10" t="s">
        <v>118</v>
      </c>
      <c r="B38" s="11" t="s">
        <v>147</v>
      </c>
      <c r="C38" s="61">
        <v>9</v>
      </c>
      <c r="D38" s="61">
        <v>18</v>
      </c>
      <c r="E38" s="12">
        <v>0.41379310344827586</v>
      </c>
      <c r="F38" s="12">
        <v>0.5862068965517242</v>
      </c>
    </row>
    <row r="39" spans="1:6" hidden="1" outlineLevel="2">
      <c r="A39" s="10" t="s">
        <v>116</v>
      </c>
      <c r="B39" s="11" t="s">
        <v>147</v>
      </c>
      <c r="C39" s="61">
        <v>5.5</v>
      </c>
      <c r="D39" s="61">
        <v>11</v>
      </c>
      <c r="E39" s="12">
        <v>0.68888888888888888</v>
      </c>
      <c r="F39" s="12">
        <v>0.31111111111111112</v>
      </c>
    </row>
    <row r="40" spans="1:6" hidden="1" outlineLevel="2">
      <c r="A40" s="10" t="s">
        <v>109</v>
      </c>
      <c r="B40" s="11" t="s">
        <v>147</v>
      </c>
      <c r="C40" s="61">
        <v>13</v>
      </c>
      <c r="D40" s="61">
        <v>26</v>
      </c>
      <c r="E40" s="12">
        <v>0.13333333333333333</v>
      </c>
      <c r="F40" s="12">
        <v>0.8666666666666667</v>
      </c>
    </row>
    <row r="41" spans="1:6" hidden="1" outlineLevel="2">
      <c r="A41" s="10" t="s">
        <v>117</v>
      </c>
      <c r="B41" s="11" t="s">
        <v>147</v>
      </c>
      <c r="C41" s="61">
        <v>14</v>
      </c>
      <c r="D41" s="61">
        <v>28</v>
      </c>
      <c r="E41" s="12">
        <v>6.6666666666666666E-2</v>
      </c>
      <c r="F41" s="12">
        <v>0.93333333333333335</v>
      </c>
    </row>
    <row r="42" spans="1:6" hidden="1" outlineLevel="2">
      <c r="A42" s="10" t="s">
        <v>113</v>
      </c>
      <c r="B42" s="11" t="s">
        <v>147</v>
      </c>
      <c r="C42" s="61">
        <v>4</v>
      </c>
      <c r="D42" s="61">
        <v>8</v>
      </c>
      <c r="E42" s="12">
        <v>0.73333333333333328</v>
      </c>
      <c r="F42" s="12">
        <v>0.26666666666666672</v>
      </c>
    </row>
    <row r="43" spans="1:6" hidden="1" outlineLevel="2">
      <c r="A43" s="10" t="s">
        <v>83</v>
      </c>
      <c r="B43" s="11" t="s">
        <v>147</v>
      </c>
      <c r="C43" s="61">
        <v>7.5</v>
      </c>
      <c r="D43" s="61">
        <v>15</v>
      </c>
      <c r="E43" s="12">
        <v>0.51724137931034486</v>
      </c>
      <c r="F43" s="12">
        <v>0.48275862068965514</v>
      </c>
    </row>
    <row r="44" spans="1:6" hidden="1" outlineLevel="2">
      <c r="A44" s="10" t="s">
        <v>114</v>
      </c>
      <c r="B44" s="11" t="s">
        <v>147</v>
      </c>
      <c r="C44" s="61">
        <v>0</v>
      </c>
      <c r="D44" s="61">
        <v>0</v>
      </c>
      <c r="E44" s="12">
        <v>1</v>
      </c>
      <c r="F44" s="12">
        <v>0</v>
      </c>
    </row>
    <row r="45" spans="1:6" hidden="1" outlineLevel="2">
      <c r="A45" s="10" t="s">
        <v>121</v>
      </c>
      <c r="B45" s="11" t="s">
        <v>147</v>
      </c>
      <c r="C45" s="61">
        <v>11</v>
      </c>
      <c r="D45" s="61">
        <v>22</v>
      </c>
      <c r="E45" s="12">
        <v>0.26666666666666666</v>
      </c>
      <c r="F45" s="12">
        <v>0.73333333333333339</v>
      </c>
    </row>
    <row r="46" spans="1:6" hidden="1" outlineLevel="2">
      <c r="A46" s="10" t="s">
        <v>111</v>
      </c>
      <c r="B46" s="11" t="s">
        <v>147</v>
      </c>
      <c r="C46" s="61">
        <v>2.5</v>
      </c>
      <c r="D46" s="61">
        <v>5</v>
      </c>
      <c r="E46" s="12">
        <v>0.83333333333333337</v>
      </c>
      <c r="F46" s="12">
        <v>0.16666666666666663</v>
      </c>
    </row>
    <row r="47" spans="1:6" hidden="1" outlineLevel="2">
      <c r="A47" s="10" t="s">
        <v>115</v>
      </c>
      <c r="B47" s="11" t="s">
        <v>147</v>
      </c>
      <c r="C47" s="61">
        <v>7</v>
      </c>
      <c r="D47" s="61">
        <v>14</v>
      </c>
      <c r="E47" s="12">
        <v>0.5</v>
      </c>
      <c r="F47" s="12">
        <v>0.5</v>
      </c>
    </row>
    <row r="48" spans="1:6" hidden="1" outlineLevel="2">
      <c r="A48" s="10" t="s">
        <v>106</v>
      </c>
      <c r="B48" s="11" t="s">
        <v>147</v>
      </c>
      <c r="C48" s="61">
        <v>10.5</v>
      </c>
      <c r="D48" s="61">
        <v>21</v>
      </c>
      <c r="E48" s="12">
        <v>0.34615384615384615</v>
      </c>
      <c r="F48" s="12">
        <v>0.65384615384615385</v>
      </c>
    </row>
    <row r="49" spans="1:6" hidden="1" outlineLevel="2">
      <c r="A49" s="10" t="s">
        <v>107</v>
      </c>
      <c r="B49" s="11" t="s">
        <v>147</v>
      </c>
      <c r="C49" s="61">
        <v>15</v>
      </c>
      <c r="D49" s="61">
        <v>30</v>
      </c>
      <c r="E49" s="12">
        <v>0</v>
      </c>
      <c r="F49" s="12">
        <v>1</v>
      </c>
    </row>
    <row r="50" spans="1:6" hidden="1" outlineLevel="2">
      <c r="A50" s="10" t="s">
        <v>112</v>
      </c>
      <c r="B50" s="11" t="s">
        <v>147</v>
      </c>
      <c r="C50" s="61">
        <v>4</v>
      </c>
      <c r="D50" s="61">
        <v>8</v>
      </c>
      <c r="E50" s="12">
        <v>0.73333333333333328</v>
      </c>
      <c r="F50" s="12">
        <v>0.26666666666666672</v>
      </c>
    </row>
    <row r="51" spans="1:6" hidden="1" outlineLevel="2">
      <c r="A51" s="10" t="s">
        <v>139</v>
      </c>
      <c r="B51" s="11" t="s">
        <v>147</v>
      </c>
      <c r="C51" s="61">
        <v>9</v>
      </c>
      <c r="D51" s="61">
        <v>18</v>
      </c>
      <c r="E51" s="12">
        <v>0.6</v>
      </c>
      <c r="F51" s="12">
        <v>0.4</v>
      </c>
    </row>
    <row r="52" spans="1:6" hidden="1" outlineLevel="2">
      <c r="A52" s="10" t="s">
        <v>123</v>
      </c>
      <c r="B52" s="11" t="s">
        <v>147</v>
      </c>
      <c r="C52" s="61">
        <v>7.5</v>
      </c>
      <c r="D52" s="61">
        <v>15</v>
      </c>
      <c r="E52" s="12">
        <v>0.69230769230769229</v>
      </c>
      <c r="F52" s="12">
        <v>0.30769230769230771</v>
      </c>
    </row>
    <row r="53" spans="1:6" hidden="1" outlineLevel="2">
      <c r="A53" s="10" t="s">
        <v>128</v>
      </c>
      <c r="B53" s="11" t="s">
        <v>147</v>
      </c>
      <c r="C53" s="61">
        <v>13</v>
      </c>
      <c r="D53" s="61">
        <v>26</v>
      </c>
      <c r="E53" s="12">
        <v>0.88888888888888884</v>
      </c>
      <c r="F53" s="12">
        <v>0.11111111111111116</v>
      </c>
    </row>
    <row r="54" spans="1:6" hidden="1" outlineLevel="2">
      <c r="A54" s="10" t="s">
        <v>122</v>
      </c>
      <c r="B54" s="11" t="s">
        <v>147</v>
      </c>
      <c r="C54" s="61">
        <v>3.5</v>
      </c>
      <c r="D54" s="61">
        <v>7</v>
      </c>
      <c r="E54" s="12">
        <v>0.660377358490566</v>
      </c>
      <c r="F54" s="12">
        <v>0.339622641509434</v>
      </c>
    </row>
    <row r="55" spans="1:6" hidden="1" outlineLevel="2">
      <c r="A55" s="10" t="s">
        <v>124</v>
      </c>
      <c r="B55" s="11" t="s">
        <v>147</v>
      </c>
      <c r="C55" s="61">
        <v>2.5</v>
      </c>
      <c r="D55" s="61">
        <v>5</v>
      </c>
      <c r="E55" s="12">
        <v>0.97368421052631582</v>
      </c>
      <c r="F55" s="12">
        <v>2.6315789473684181E-2</v>
      </c>
    </row>
    <row r="56" spans="1:6" hidden="1" outlineLevel="2">
      <c r="A56" s="10" t="s">
        <v>141</v>
      </c>
      <c r="B56" s="11" t="s">
        <v>147</v>
      </c>
      <c r="C56" s="61">
        <v>3</v>
      </c>
      <c r="D56" s="61">
        <v>6</v>
      </c>
      <c r="E56" s="12">
        <v>0.78260869565217395</v>
      </c>
      <c r="F56" s="12">
        <v>0.21739130434782605</v>
      </c>
    </row>
    <row r="57" spans="1:6" hidden="1" outlineLevel="2">
      <c r="A57" s="10" t="s">
        <v>135</v>
      </c>
      <c r="B57" s="11" t="s">
        <v>147</v>
      </c>
      <c r="C57" s="61">
        <v>0.5</v>
      </c>
      <c r="D57" s="61">
        <v>1</v>
      </c>
      <c r="E57" s="12">
        <v>0.97619047619047616</v>
      </c>
      <c r="F57" s="12">
        <v>2.3809523809523836E-2</v>
      </c>
    </row>
    <row r="58" spans="1:6" hidden="1" outlineLevel="2">
      <c r="A58" s="10" t="s">
        <v>136</v>
      </c>
      <c r="B58" s="11" t="s">
        <v>147</v>
      </c>
      <c r="C58" s="61">
        <v>13.5</v>
      </c>
      <c r="D58" s="61">
        <v>27</v>
      </c>
      <c r="E58" s="12">
        <v>0.83333333333333337</v>
      </c>
      <c r="F58" s="12">
        <v>0.16666666666666663</v>
      </c>
    </row>
    <row r="59" spans="1:6" hidden="1" outlineLevel="2">
      <c r="A59" s="10" t="s">
        <v>133</v>
      </c>
      <c r="B59" s="11" t="s">
        <v>147</v>
      </c>
      <c r="C59" s="61">
        <v>3</v>
      </c>
      <c r="D59" s="61">
        <v>6</v>
      </c>
      <c r="E59" s="12">
        <v>0.75</v>
      </c>
      <c r="F59" s="12">
        <v>0.25</v>
      </c>
    </row>
    <row r="60" spans="1:6" hidden="1" outlineLevel="2">
      <c r="A60" s="10" t="s">
        <v>125</v>
      </c>
      <c r="B60" s="11" t="s">
        <v>147</v>
      </c>
      <c r="C60" s="61">
        <v>5.5</v>
      </c>
      <c r="D60" s="61">
        <v>11</v>
      </c>
      <c r="E60" s="12">
        <v>0.57407407407407407</v>
      </c>
      <c r="F60" s="12">
        <v>0.42592592592592593</v>
      </c>
    </row>
    <row r="61" spans="1:6" hidden="1" outlineLevel="2">
      <c r="A61" s="10" t="s">
        <v>130</v>
      </c>
      <c r="B61" s="11" t="s">
        <v>147</v>
      </c>
      <c r="C61" s="61">
        <v>9.5</v>
      </c>
      <c r="D61" s="61">
        <v>19</v>
      </c>
      <c r="E61" s="12">
        <v>0.54761904761904767</v>
      </c>
      <c r="F61" s="12">
        <v>0.45238095238095233</v>
      </c>
    </row>
    <row r="62" spans="1:6" hidden="1" outlineLevel="2">
      <c r="A62" s="10" t="s">
        <v>134</v>
      </c>
      <c r="B62" s="11" t="s">
        <v>147</v>
      </c>
      <c r="C62" s="61">
        <v>2.5</v>
      </c>
      <c r="D62" s="61">
        <v>5</v>
      </c>
      <c r="E62" s="12">
        <v>0.82222222222222219</v>
      </c>
      <c r="F62" s="12">
        <v>0.17777777777777781</v>
      </c>
    </row>
    <row r="63" spans="1:6" hidden="1" outlineLevel="2">
      <c r="A63" s="10" t="s">
        <v>137</v>
      </c>
      <c r="B63" s="11" t="s">
        <v>147</v>
      </c>
      <c r="C63" s="61">
        <v>4</v>
      </c>
      <c r="D63" s="61">
        <v>8</v>
      </c>
      <c r="E63" s="12">
        <v>0.85</v>
      </c>
      <c r="F63" s="12">
        <v>0.15000000000000002</v>
      </c>
    </row>
    <row r="64" spans="1:6" hidden="1" outlineLevel="2">
      <c r="A64" s="10" t="s">
        <v>126</v>
      </c>
      <c r="B64" s="11" t="s">
        <v>147</v>
      </c>
      <c r="C64" s="61">
        <v>4.5</v>
      </c>
      <c r="D64" s="61">
        <v>9</v>
      </c>
      <c r="E64" s="12">
        <v>0.75</v>
      </c>
      <c r="F64" s="12">
        <v>0.25</v>
      </c>
    </row>
    <row r="65" spans="1:6" hidden="1" outlineLevel="2">
      <c r="A65" s="10" t="s">
        <v>131</v>
      </c>
      <c r="B65" s="11" t="s">
        <v>147</v>
      </c>
      <c r="C65" s="61">
        <v>4</v>
      </c>
      <c r="D65" s="61">
        <v>8</v>
      </c>
      <c r="E65" s="12">
        <v>0.82926829268292679</v>
      </c>
      <c r="F65" s="12">
        <v>0.17073170731707321</v>
      </c>
    </row>
    <row r="66" spans="1:6" hidden="1" outlineLevel="2">
      <c r="A66" s="10" t="s">
        <v>132</v>
      </c>
      <c r="B66" s="11" t="s">
        <v>147</v>
      </c>
      <c r="C66" s="61">
        <v>3.5</v>
      </c>
      <c r="D66" s="61">
        <v>7</v>
      </c>
      <c r="E66" s="12">
        <v>0.875</v>
      </c>
      <c r="F66" s="12">
        <v>0.125</v>
      </c>
    </row>
    <row r="67" spans="1:6" hidden="1" outlineLevel="2">
      <c r="A67" s="10" t="s">
        <v>138</v>
      </c>
      <c r="B67" s="11" t="s">
        <v>147</v>
      </c>
      <c r="C67" s="61">
        <v>4.5</v>
      </c>
      <c r="D67" s="61">
        <v>9</v>
      </c>
      <c r="E67" s="12">
        <v>0.84615384615384615</v>
      </c>
      <c r="F67" s="12">
        <v>0.15384615384615385</v>
      </c>
    </row>
    <row r="68" spans="1:6" hidden="1" outlineLevel="2">
      <c r="A68" s="10" t="s">
        <v>140</v>
      </c>
      <c r="B68" s="11" t="s">
        <v>147</v>
      </c>
      <c r="C68" s="61">
        <v>9</v>
      </c>
      <c r="D68" s="61">
        <v>18</v>
      </c>
      <c r="E68" s="12">
        <v>0.66666666666666663</v>
      </c>
      <c r="F68" s="12">
        <v>0.33333333333333337</v>
      </c>
    </row>
    <row r="69" spans="1:6" hidden="1" outlineLevel="2">
      <c r="A69" s="10" t="s">
        <v>127</v>
      </c>
      <c r="B69" s="11" t="s">
        <v>147</v>
      </c>
      <c r="C69" s="61">
        <v>7</v>
      </c>
      <c r="D69" s="61">
        <v>14</v>
      </c>
      <c r="E69" s="12">
        <v>0.51851851851851849</v>
      </c>
      <c r="F69" s="12">
        <v>0.48148148148148151</v>
      </c>
    </row>
    <row r="70" spans="1:6" hidden="1" outlineLevel="2">
      <c r="A70" s="10" t="s">
        <v>129</v>
      </c>
      <c r="B70" s="11" t="s">
        <v>147</v>
      </c>
      <c r="C70" s="61">
        <v>8</v>
      </c>
      <c r="D70" s="61">
        <v>16</v>
      </c>
      <c r="E70" s="12">
        <v>0.60465116279069764</v>
      </c>
      <c r="F70" s="12">
        <v>0.39534883720930236</v>
      </c>
    </row>
    <row r="71" spans="1:6" outlineLevel="1" collapsed="1">
      <c r="A71" s="10"/>
      <c r="B71" s="63" t="s">
        <v>149</v>
      </c>
      <c r="C71" s="61">
        <f>SUBTOTAL(1,C34:C70)</f>
        <v>6.243243243243243</v>
      </c>
      <c r="D71" s="61">
        <f>SUBTOTAL(1,D34:D70)</f>
        <v>12.486486486486486</v>
      </c>
      <c r="E71" s="12">
        <f>SUBTOTAL(1,E34:E70)</f>
        <v>0.66082844477316149</v>
      </c>
      <c r="F71" s="12">
        <f>SUBTOTAL(1,F34:F70)</f>
        <v>0.33917155522683851</v>
      </c>
    </row>
    <row r="72" spans="1:6">
      <c r="A72" s="10"/>
      <c r="B72" s="63" t="s">
        <v>68</v>
      </c>
      <c r="C72" s="61">
        <f>SUBTOTAL(1,C2:C70)</f>
        <v>4.7794117647058822</v>
      </c>
      <c r="D72" s="61">
        <f>SUBTOTAL(1,D2:D70)</f>
        <v>9.5588235294117645</v>
      </c>
      <c r="E72" s="12">
        <f>SUBTOTAL(1,E2:E70)</f>
        <v>0.56572669700831713</v>
      </c>
      <c r="F72" s="12">
        <f>SUBTOTAL(1,F2:F70)</f>
        <v>0.43427330299168271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B0F0"/>
  </sheetPr>
  <dimension ref="A1:N69"/>
  <sheetViews>
    <sheetView topLeftCell="A45" zoomScaleNormal="100" workbookViewId="0">
      <selection activeCell="A50" activeCellId="1" sqref="A1:N1 A50:N69"/>
    </sheetView>
  </sheetViews>
  <sheetFormatPr defaultRowHeight="15"/>
  <cols>
    <col min="1" max="1" width="17.42578125" bestFit="1" customWidth="1"/>
    <col min="9" max="9" width="10.7109375" customWidth="1"/>
    <col min="13" max="13" width="11.140625" customWidth="1"/>
    <col min="14" max="14" width="12.42578125" customWidth="1"/>
  </cols>
  <sheetData>
    <row r="1" spans="1:14" ht="60">
      <c r="A1" s="22" t="s">
        <v>57</v>
      </c>
      <c r="B1" s="23" t="s">
        <v>5</v>
      </c>
      <c r="C1" s="23" t="s">
        <v>0</v>
      </c>
      <c r="D1" s="23" t="s">
        <v>1</v>
      </c>
      <c r="E1" s="23" t="s">
        <v>2</v>
      </c>
      <c r="F1" s="23" t="s">
        <v>3</v>
      </c>
      <c r="G1" s="23" t="s">
        <v>7</v>
      </c>
      <c r="H1" s="23" t="s">
        <v>60</v>
      </c>
      <c r="I1" s="23" t="s">
        <v>61</v>
      </c>
      <c r="J1" s="23" t="s">
        <v>58</v>
      </c>
      <c r="K1" s="23" t="s">
        <v>59</v>
      </c>
      <c r="L1" s="23" t="s">
        <v>62</v>
      </c>
      <c r="M1" s="23" t="s">
        <v>56</v>
      </c>
      <c r="N1" s="23" t="s">
        <v>63</v>
      </c>
    </row>
    <row r="2" spans="1:14">
      <c r="A2" s="10" t="s">
        <v>89</v>
      </c>
      <c r="B2" s="11">
        <v>9</v>
      </c>
      <c r="C2" s="11">
        <v>0</v>
      </c>
      <c r="D2" s="11">
        <v>0</v>
      </c>
      <c r="E2" s="11">
        <v>0</v>
      </c>
      <c r="F2" s="11">
        <v>0</v>
      </c>
      <c r="G2" s="11">
        <v>0.5</v>
      </c>
      <c r="H2" s="11">
        <f>SUM(C2:G2)</f>
        <v>0.5</v>
      </c>
      <c r="I2" s="11">
        <v>3</v>
      </c>
      <c r="J2" s="11">
        <v>3</v>
      </c>
      <c r="K2" s="11">
        <f>J2-H2</f>
        <v>2.5</v>
      </c>
      <c r="L2" s="11">
        <f>K2*2</f>
        <v>5</v>
      </c>
      <c r="M2" s="12">
        <f>H2/I2</f>
        <v>0.16666666666666666</v>
      </c>
      <c r="N2" s="12">
        <f>100%-M2</f>
        <v>0.83333333333333337</v>
      </c>
    </row>
    <row r="3" spans="1:14">
      <c r="A3" s="10" t="s">
        <v>77</v>
      </c>
      <c r="B3" s="11">
        <v>9</v>
      </c>
      <c r="C3" s="11">
        <v>0</v>
      </c>
      <c r="D3" s="11">
        <v>0</v>
      </c>
      <c r="E3" s="11">
        <v>0</v>
      </c>
      <c r="F3" s="11">
        <v>0</v>
      </c>
      <c r="G3" s="11">
        <v>0</v>
      </c>
      <c r="H3" s="11">
        <f>SUM(C3:G3)</f>
        <v>0</v>
      </c>
      <c r="I3" s="11">
        <v>3</v>
      </c>
      <c r="J3" s="11">
        <v>3</v>
      </c>
      <c r="K3" s="11">
        <f>J3-H3</f>
        <v>3</v>
      </c>
      <c r="L3" s="11">
        <f>K3*2</f>
        <v>6</v>
      </c>
      <c r="M3" s="12">
        <f>H3/I3</f>
        <v>0</v>
      </c>
      <c r="N3" s="12">
        <f>100%-M3</f>
        <v>1</v>
      </c>
    </row>
    <row r="4" spans="1:14">
      <c r="A4" s="10" t="s">
        <v>85</v>
      </c>
      <c r="B4" s="11">
        <v>9</v>
      </c>
      <c r="C4" s="11">
        <v>0</v>
      </c>
      <c r="D4" s="11">
        <v>0</v>
      </c>
      <c r="E4" s="11">
        <v>0</v>
      </c>
      <c r="F4" s="11">
        <v>0</v>
      </c>
      <c r="G4" s="11">
        <v>0</v>
      </c>
      <c r="H4" s="11">
        <f>SUM(C4:G4)</f>
        <v>0</v>
      </c>
      <c r="I4" s="11">
        <v>3</v>
      </c>
      <c r="J4" s="11">
        <v>3</v>
      </c>
      <c r="K4" s="11">
        <f>J4-H4</f>
        <v>3</v>
      </c>
      <c r="L4" s="11">
        <f>K4*2</f>
        <v>6</v>
      </c>
      <c r="M4" s="12">
        <f>H4/I4</f>
        <v>0</v>
      </c>
      <c r="N4" s="12">
        <f>100%-M4</f>
        <v>1</v>
      </c>
    </row>
    <row r="5" spans="1:14">
      <c r="A5" s="10" t="s">
        <v>88</v>
      </c>
      <c r="B5" s="11">
        <v>9</v>
      </c>
      <c r="C5" s="11">
        <v>0</v>
      </c>
      <c r="D5" s="11">
        <v>0</v>
      </c>
      <c r="E5" s="11">
        <v>0</v>
      </c>
      <c r="F5" s="11">
        <v>0</v>
      </c>
      <c r="G5" s="11">
        <v>0.5</v>
      </c>
      <c r="H5" s="11">
        <f>SUM(C5:G5)</f>
        <v>0.5</v>
      </c>
      <c r="I5" s="11">
        <v>3</v>
      </c>
      <c r="J5" s="11">
        <v>3</v>
      </c>
      <c r="K5" s="11">
        <f>J5-H5</f>
        <v>2.5</v>
      </c>
      <c r="L5" s="11">
        <f>K5*2</f>
        <v>5</v>
      </c>
      <c r="M5" s="12">
        <f>H5/I5</f>
        <v>0.16666666666666666</v>
      </c>
      <c r="N5" s="12">
        <f>100%-M5</f>
        <v>0.83333333333333337</v>
      </c>
    </row>
    <row r="6" spans="1:14">
      <c r="A6" s="10" t="s">
        <v>79</v>
      </c>
      <c r="B6" s="11">
        <v>9</v>
      </c>
      <c r="C6" s="11">
        <v>0.5</v>
      </c>
      <c r="D6" s="11">
        <v>0.5</v>
      </c>
      <c r="E6" s="11">
        <v>0</v>
      </c>
      <c r="F6" s="11">
        <v>0</v>
      </c>
      <c r="G6" s="11">
        <v>1</v>
      </c>
      <c r="H6" s="11">
        <f>SUM(C6:G6)</f>
        <v>2</v>
      </c>
      <c r="I6" s="11">
        <v>3</v>
      </c>
      <c r="J6" s="11">
        <v>3</v>
      </c>
      <c r="K6" s="11">
        <f>J6-H6</f>
        <v>1</v>
      </c>
      <c r="L6" s="11">
        <f>K6*2</f>
        <v>2</v>
      </c>
      <c r="M6" s="12">
        <f>H6/I6</f>
        <v>0.66666666666666663</v>
      </c>
      <c r="N6" s="12">
        <f>100%-M6</f>
        <v>0.33333333333333337</v>
      </c>
    </row>
    <row r="7" spans="1:14">
      <c r="A7" s="10" t="s">
        <v>75</v>
      </c>
      <c r="B7" s="11">
        <v>9</v>
      </c>
      <c r="C7" s="11">
        <v>0</v>
      </c>
      <c r="D7" s="11">
        <v>0</v>
      </c>
      <c r="E7" s="11">
        <v>0</v>
      </c>
      <c r="F7" s="11">
        <v>0</v>
      </c>
      <c r="G7" s="11">
        <v>0.5</v>
      </c>
      <c r="H7" s="11">
        <f>SUM(C7:G7)</f>
        <v>0.5</v>
      </c>
      <c r="I7" s="11">
        <v>3</v>
      </c>
      <c r="J7" s="11">
        <v>3</v>
      </c>
      <c r="K7" s="11">
        <f>J7-H7</f>
        <v>2.5</v>
      </c>
      <c r="L7" s="11">
        <f>K7*2</f>
        <v>5</v>
      </c>
      <c r="M7" s="12">
        <f>H7/I7</f>
        <v>0.16666666666666666</v>
      </c>
      <c r="N7" s="12">
        <f>100%-M7</f>
        <v>0.83333333333333337</v>
      </c>
    </row>
    <row r="8" spans="1:14">
      <c r="A8" s="10" t="s">
        <v>80</v>
      </c>
      <c r="B8" s="11">
        <v>9</v>
      </c>
      <c r="C8" s="11">
        <v>0.5</v>
      </c>
      <c r="D8" s="11">
        <v>0.5</v>
      </c>
      <c r="E8" s="11">
        <v>0.5</v>
      </c>
      <c r="F8" s="11">
        <v>0.5</v>
      </c>
      <c r="G8" s="11">
        <v>1</v>
      </c>
      <c r="H8" s="11">
        <f>SUM(C8:G8)</f>
        <v>3</v>
      </c>
      <c r="I8" s="11">
        <v>3</v>
      </c>
      <c r="J8" s="11">
        <v>3</v>
      </c>
      <c r="K8" s="11">
        <f>J8-H8</f>
        <v>0</v>
      </c>
      <c r="L8" s="11">
        <f>K8*2</f>
        <v>0</v>
      </c>
      <c r="M8" s="12">
        <f>H8/I8</f>
        <v>1</v>
      </c>
      <c r="N8" s="12">
        <f>100%-M8</f>
        <v>0</v>
      </c>
    </row>
    <row r="9" spans="1:14">
      <c r="A9" s="10" t="s">
        <v>81</v>
      </c>
      <c r="B9" s="11">
        <v>9</v>
      </c>
      <c r="C9" s="11">
        <v>0</v>
      </c>
      <c r="D9" s="11">
        <v>0</v>
      </c>
      <c r="E9" s="11">
        <v>0</v>
      </c>
      <c r="F9" s="11">
        <v>0</v>
      </c>
      <c r="G9" s="11">
        <v>0</v>
      </c>
      <c r="H9" s="11">
        <f>SUM(C9:G9)</f>
        <v>0</v>
      </c>
      <c r="I9" s="11">
        <v>3</v>
      </c>
      <c r="J9" s="11">
        <v>3</v>
      </c>
      <c r="K9" s="11">
        <f>J9-H9</f>
        <v>3</v>
      </c>
      <c r="L9" s="11">
        <f>K9*2</f>
        <v>6</v>
      </c>
      <c r="M9" s="12">
        <f>H9/I9</f>
        <v>0</v>
      </c>
      <c r="N9" s="12">
        <f>100%-M9</f>
        <v>1</v>
      </c>
    </row>
    <row r="10" spans="1:14">
      <c r="A10" s="10" t="s">
        <v>90</v>
      </c>
      <c r="B10" s="11">
        <v>9</v>
      </c>
      <c r="C10" s="11">
        <v>0</v>
      </c>
      <c r="D10" s="11">
        <v>0</v>
      </c>
      <c r="E10" s="11">
        <v>0</v>
      </c>
      <c r="F10" s="11">
        <v>0</v>
      </c>
      <c r="G10" s="11">
        <v>0</v>
      </c>
      <c r="H10" s="11">
        <f>SUM(C10:G10)</f>
        <v>0</v>
      </c>
      <c r="I10" s="11">
        <v>3</v>
      </c>
      <c r="J10" s="11">
        <v>3</v>
      </c>
      <c r="K10" s="11">
        <f>J10-H10</f>
        <v>3</v>
      </c>
      <c r="L10" s="11">
        <f>K10*2</f>
        <v>6</v>
      </c>
      <c r="M10" s="12">
        <f>H10/I10</f>
        <v>0</v>
      </c>
      <c r="N10" s="12">
        <f>100%-M10</f>
        <v>1</v>
      </c>
    </row>
    <row r="11" spans="1:14">
      <c r="A11" s="57" t="s">
        <v>74</v>
      </c>
      <c r="B11" s="11">
        <v>9</v>
      </c>
      <c r="C11" s="11">
        <v>0</v>
      </c>
      <c r="D11" s="11">
        <v>0</v>
      </c>
      <c r="E11" s="11">
        <v>0</v>
      </c>
      <c r="F11" s="11">
        <v>0</v>
      </c>
      <c r="G11" s="11">
        <v>0</v>
      </c>
      <c r="H11" s="11">
        <f>SUM(C11:G11)</f>
        <v>0</v>
      </c>
      <c r="I11" s="11">
        <v>3</v>
      </c>
      <c r="J11" s="11">
        <v>3</v>
      </c>
      <c r="K11" s="11">
        <f>J11-H11</f>
        <v>3</v>
      </c>
      <c r="L11" s="11">
        <f>K11*2</f>
        <v>6</v>
      </c>
      <c r="M11" s="12">
        <f>H11/I11</f>
        <v>0</v>
      </c>
      <c r="N11" s="12">
        <f>100%-M11</f>
        <v>1</v>
      </c>
    </row>
    <row r="12" spans="1:14">
      <c r="A12" s="10" t="s">
        <v>76</v>
      </c>
      <c r="B12" s="11">
        <v>9</v>
      </c>
      <c r="C12" s="11">
        <v>0</v>
      </c>
      <c r="D12" s="11">
        <v>0</v>
      </c>
      <c r="E12" s="11">
        <v>0</v>
      </c>
      <c r="F12" s="11">
        <v>0</v>
      </c>
      <c r="G12" s="11">
        <v>0</v>
      </c>
      <c r="H12" s="11">
        <f>SUM(C12:G12)</f>
        <v>0</v>
      </c>
      <c r="I12" s="11">
        <v>3</v>
      </c>
      <c r="J12" s="11">
        <v>3</v>
      </c>
      <c r="K12" s="11">
        <f>J12-H12</f>
        <v>3</v>
      </c>
      <c r="L12" s="11">
        <f>K12*2</f>
        <v>6</v>
      </c>
      <c r="M12" s="12">
        <f>H12/I12</f>
        <v>0</v>
      </c>
      <c r="N12" s="12">
        <f>100%-M12</f>
        <v>1</v>
      </c>
    </row>
    <row r="13" spans="1:14">
      <c r="A13" s="10" t="s">
        <v>87</v>
      </c>
      <c r="B13" s="11">
        <v>9</v>
      </c>
      <c r="C13" s="11">
        <v>0</v>
      </c>
      <c r="D13" s="11">
        <v>0</v>
      </c>
      <c r="E13" s="11">
        <v>0</v>
      </c>
      <c r="F13" s="11">
        <v>0</v>
      </c>
      <c r="G13" s="11">
        <v>0.5</v>
      </c>
      <c r="H13" s="11">
        <f>SUM(C13:G13)</f>
        <v>0.5</v>
      </c>
      <c r="I13" s="11">
        <v>3</v>
      </c>
      <c r="J13" s="11">
        <v>3</v>
      </c>
      <c r="K13" s="11">
        <f>J13-H13</f>
        <v>2.5</v>
      </c>
      <c r="L13" s="11">
        <f>K13*2</f>
        <v>5</v>
      </c>
      <c r="M13" s="12">
        <f>H13/I13</f>
        <v>0.16666666666666666</v>
      </c>
      <c r="N13" s="12">
        <f>100%-M13</f>
        <v>0.83333333333333337</v>
      </c>
    </row>
    <row r="14" spans="1:14">
      <c r="A14" s="10" t="s">
        <v>86</v>
      </c>
      <c r="B14" s="11">
        <v>9</v>
      </c>
      <c r="C14" s="11">
        <v>0.5</v>
      </c>
      <c r="D14" s="11">
        <v>0</v>
      </c>
      <c r="E14" s="11">
        <v>0</v>
      </c>
      <c r="F14" s="11">
        <v>0</v>
      </c>
      <c r="G14" s="11">
        <v>1</v>
      </c>
      <c r="H14" s="11">
        <f>SUM(C14:G14)</f>
        <v>1.5</v>
      </c>
      <c r="I14" s="11">
        <v>3</v>
      </c>
      <c r="J14" s="11">
        <v>3</v>
      </c>
      <c r="K14" s="11">
        <f>J14-H14</f>
        <v>1.5</v>
      </c>
      <c r="L14" s="11">
        <f>K14*2</f>
        <v>3</v>
      </c>
      <c r="M14" s="12">
        <f>H14/I14</f>
        <v>0.5</v>
      </c>
      <c r="N14" s="12">
        <f>100%-M14</f>
        <v>0.5</v>
      </c>
    </row>
    <row r="15" spans="1:14">
      <c r="A15" s="10" t="s">
        <v>78</v>
      </c>
      <c r="B15" s="11">
        <v>9</v>
      </c>
      <c r="C15" s="11">
        <v>0</v>
      </c>
      <c r="D15" s="11">
        <v>0</v>
      </c>
      <c r="E15" s="11">
        <v>0</v>
      </c>
      <c r="F15" s="11">
        <v>0</v>
      </c>
      <c r="G15" s="11">
        <v>1</v>
      </c>
      <c r="H15" s="11">
        <f>SUM(C15:G15)</f>
        <v>1</v>
      </c>
      <c r="I15" s="11">
        <v>3</v>
      </c>
      <c r="J15" s="11">
        <v>3</v>
      </c>
      <c r="K15" s="11">
        <f>J15-H15</f>
        <v>2</v>
      </c>
      <c r="L15" s="11">
        <f>K15*2</f>
        <v>4</v>
      </c>
      <c r="M15" s="12">
        <f>H15/I15</f>
        <v>0.33333333333333331</v>
      </c>
      <c r="N15" s="12">
        <f>100%-M15</f>
        <v>0.66666666666666674</v>
      </c>
    </row>
    <row r="16" spans="1:14">
      <c r="A16" s="10" t="s">
        <v>82</v>
      </c>
      <c r="B16" s="11">
        <v>9</v>
      </c>
      <c r="C16" s="11">
        <v>0</v>
      </c>
      <c r="D16" s="11">
        <v>0</v>
      </c>
      <c r="E16" s="11">
        <v>0</v>
      </c>
      <c r="F16" s="11">
        <v>0</v>
      </c>
      <c r="G16" s="11">
        <v>0</v>
      </c>
      <c r="H16" s="11">
        <f>SUM(C16:G16)</f>
        <v>0</v>
      </c>
      <c r="I16" s="11">
        <v>3</v>
      </c>
      <c r="J16" s="11">
        <v>3</v>
      </c>
      <c r="K16" s="11">
        <f>J16-H16</f>
        <v>3</v>
      </c>
      <c r="L16" s="11">
        <f>K16*2</f>
        <v>6</v>
      </c>
      <c r="M16" s="12">
        <f>H16/I16</f>
        <v>0</v>
      </c>
      <c r="N16" s="12">
        <f>100%-M16</f>
        <v>1</v>
      </c>
    </row>
    <row r="17" spans="1:14">
      <c r="A17" s="10" t="s">
        <v>84</v>
      </c>
      <c r="B17" s="11">
        <v>9</v>
      </c>
      <c r="C17" s="11">
        <v>0.5</v>
      </c>
      <c r="D17" s="11">
        <v>0.5</v>
      </c>
      <c r="E17" s="11">
        <v>0</v>
      </c>
      <c r="F17" s="11">
        <v>0</v>
      </c>
      <c r="G17" s="11">
        <v>1</v>
      </c>
      <c r="H17" s="11">
        <f>SUM(C17:G17)</f>
        <v>2</v>
      </c>
      <c r="I17" s="11">
        <v>3</v>
      </c>
      <c r="J17" s="11">
        <v>3</v>
      </c>
      <c r="K17" s="11">
        <f>J17-H17</f>
        <v>1</v>
      </c>
      <c r="L17" s="11">
        <f>K17*2</f>
        <v>2</v>
      </c>
      <c r="M17" s="12">
        <f>H17/I17</f>
        <v>0.66666666666666663</v>
      </c>
      <c r="N17" s="12">
        <f>100%-M17</f>
        <v>0.33333333333333337</v>
      </c>
    </row>
    <row r="18" spans="1:14">
      <c r="A18" s="10" t="s">
        <v>96</v>
      </c>
      <c r="B18" s="11">
        <v>10</v>
      </c>
      <c r="C18" s="11">
        <v>1.5</v>
      </c>
      <c r="D18" s="11">
        <v>1</v>
      </c>
      <c r="E18" s="11">
        <v>1.5</v>
      </c>
      <c r="F18" s="11">
        <v>1.5</v>
      </c>
      <c r="G18" s="11">
        <v>2.5</v>
      </c>
      <c r="H18" s="11">
        <f>SUM(C18:G18)</f>
        <v>8</v>
      </c>
      <c r="I18" s="11">
        <v>9</v>
      </c>
      <c r="J18" s="11">
        <v>9</v>
      </c>
      <c r="K18" s="11">
        <f>J18-H18</f>
        <v>1</v>
      </c>
      <c r="L18" s="11">
        <f>K18*2</f>
        <v>2</v>
      </c>
      <c r="M18" s="12">
        <f>H18/I18</f>
        <v>0.88888888888888884</v>
      </c>
      <c r="N18" s="12">
        <f>100%-M18</f>
        <v>0.11111111111111116</v>
      </c>
    </row>
    <row r="19" spans="1:14">
      <c r="A19" s="10" t="s">
        <v>94</v>
      </c>
      <c r="B19" s="11">
        <v>10</v>
      </c>
      <c r="C19" s="11">
        <v>0</v>
      </c>
      <c r="D19" s="11">
        <v>0.5</v>
      </c>
      <c r="E19" s="11">
        <v>0.5</v>
      </c>
      <c r="F19" s="11">
        <v>0</v>
      </c>
      <c r="G19" s="11">
        <v>1</v>
      </c>
      <c r="H19" s="11">
        <f>SUM(C19:G19)</f>
        <v>2</v>
      </c>
      <c r="I19" s="11">
        <v>8</v>
      </c>
      <c r="J19" s="11">
        <v>9</v>
      </c>
      <c r="K19" s="11">
        <f>J19-H19</f>
        <v>7</v>
      </c>
      <c r="L19" s="11">
        <f>K19*2</f>
        <v>14</v>
      </c>
      <c r="M19" s="12">
        <f>H19/I19</f>
        <v>0.25</v>
      </c>
      <c r="N19" s="12">
        <f>100%-M19</f>
        <v>0.75</v>
      </c>
    </row>
    <row r="20" spans="1:14">
      <c r="A20" s="10" t="s">
        <v>93</v>
      </c>
      <c r="B20" s="11">
        <v>10</v>
      </c>
      <c r="C20" s="11">
        <v>2</v>
      </c>
      <c r="D20" s="11">
        <v>0.5</v>
      </c>
      <c r="E20" s="11">
        <v>1</v>
      </c>
      <c r="F20" s="11">
        <v>0.5</v>
      </c>
      <c r="G20" s="11">
        <v>2</v>
      </c>
      <c r="H20" s="11">
        <f>SUM(C20:G20)</f>
        <v>6</v>
      </c>
      <c r="I20" s="11">
        <v>11.5</v>
      </c>
      <c r="J20" s="11">
        <v>9</v>
      </c>
      <c r="K20" s="11">
        <f>J20-H20</f>
        <v>3</v>
      </c>
      <c r="L20" s="11">
        <f>K20*2</f>
        <v>6</v>
      </c>
      <c r="M20" s="12">
        <f>H20/I20</f>
        <v>0.52173913043478259</v>
      </c>
      <c r="N20" s="12">
        <f>100%-M20</f>
        <v>0.47826086956521741</v>
      </c>
    </row>
    <row r="21" spans="1:14">
      <c r="A21" s="10" t="s">
        <v>105</v>
      </c>
      <c r="B21" s="11">
        <v>10</v>
      </c>
      <c r="C21" s="11">
        <v>0.5</v>
      </c>
      <c r="D21" s="11">
        <v>0</v>
      </c>
      <c r="E21" s="11">
        <v>0.5</v>
      </c>
      <c r="F21" s="11">
        <v>0</v>
      </c>
      <c r="G21" s="11">
        <v>2</v>
      </c>
      <c r="H21" s="11">
        <f>SUM(C21:G21)</f>
        <v>3</v>
      </c>
      <c r="I21" s="11">
        <v>6</v>
      </c>
      <c r="J21" s="11">
        <v>9</v>
      </c>
      <c r="K21" s="11">
        <f>J21-H21</f>
        <v>6</v>
      </c>
      <c r="L21" s="11">
        <f>K21*2</f>
        <v>12</v>
      </c>
      <c r="M21" s="12">
        <f>H21/I21</f>
        <v>0.5</v>
      </c>
      <c r="N21" s="12">
        <f>100%-M21</f>
        <v>0.5</v>
      </c>
    </row>
    <row r="22" spans="1:14">
      <c r="A22" s="10" t="s">
        <v>102</v>
      </c>
      <c r="B22" s="11">
        <v>10</v>
      </c>
      <c r="C22" s="11">
        <v>0</v>
      </c>
      <c r="D22" s="11">
        <v>0.5</v>
      </c>
      <c r="E22" s="11">
        <v>1</v>
      </c>
      <c r="F22" s="11">
        <v>0.5</v>
      </c>
      <c r="G22" s="11">
        <v>0.5</v>
      </c>
      <c r="H22" s="11">
        <f>SUM(C22:G22)</f>
        <v>2.5</v>
      </c>
      <c r="I22" s="11">
        <v>6</v>
      </c>
      <c r="J22" s="11">
        <v>9</v>
      </c>
      <c r="K22" s="11">
        <f>J22-H22</f>
        <v>6.5</v>
      </c>
      <c r="L22" s="11">
        <f>K22*2</f>
        <v>13</v>
      </c>
      <c r="M22" s="12">
        <f>H22/I22</f>
        <v>0.41666666666666669</v>
      </c>
      <c r="N22" s="12">
        <f>100%-M22</f>
        <v>0.58333333333333326</v>
      </c>
    </row>
    <row r="23" spans="1:14">
      <c r="A23" s="10" t="s">
        <v>99</v>
      </c>
      <c r="B23" s="11">
        <v>10</v>
      </c>
      <c r="C23" s="11">
        <v>1.5</v>
      </c>
      <c r="D23" s="11">
        <v>0.5</v>
      </c>
      <c r="E23" s="11">
        <v>1</v>
      </c>
      <c r="F23" s="11">
        <v>1.5</v>
      </c>
      <c r="G23" s="11">
        <v>2</v>
      </c>
      <c r="H23" s="11">
        <f>SUM(C23:G23)</f>
        <v>6.5</v>
      </c>
      <c r="I23" s="11">
        <v>10.5</v>
      </c>
      <c r="J23" s="11">
        <v>9</v>
      </c>
      <c r="K23" s="11">
        <f>J23-H23</f>
        <v>2.5</v>
      </c>
      <c r="L23" s="11">
        <f>K23*2</f>
        <v>5</v>
      </c>
      <c r="M23" s="12">
        <f>H23/I23</f>
        <v>0.61904761904761907</v>
      </c>
      <c r="N23" s="12">
        <f>100%-M23</f>
        <v>0.38095238095238093</v>
      </c>
    </row>
    <row r="24" spans="1:14">
      <c r="A24" s="10" t="s">
        <v>95</v>
      </c>
      <c r="B24" s="11">
        <v>10</v>
      </c>
      <c r="C24" s="11">
        <v>0.5</v>
      </c>
      <c r="D24" s="11">
        <v>0</v>
      </c>
      <c r="E24" s="11">
        <v>0.5</v>
      </c>
      <c r="F24" s="11">
        <v>0</v>
      </c>
      <c r="G24" s="11">
        <v>1</v>
      </c>
      <c r="H24" s="11">
        <f>SUM(C24:G24)</f>
        <v>2</v>
      </c>
      <c r="I24" s="11">
        <v>9</v>
      </c>
      <c r="J24" s="11">
        <v>9</v>
      </c>
      <c r="K24" s="11">
        <f>J24-H24</f>
        <v>7</v>
      </c>
      <c r="L24" s="11">
        <f>K24*2</f>
        <v>14</v>
      </c>
      <c r="M24" s="12">
        <f>H24/I24</f>
        <v>0.22222222222222221</v>
      </c>
      <c r="N24" s="12">
        <f>100%-M24</f>
        <v>0.77777777777777779</v>
      </c>
    </row>
    <row r="25" spans="1:14">
      <c r="A25" s="10" t="s">
        <v>104</v>
      </c>
      <c r="B25" s="11">
        <v>10</v>
      </c>
      <c r="C25" s="11">
        <v>0.5</v>
      </c>
      <c r="D25" s="11">
        <v>1</v>
      </c>
      <c r="E25" s="11">
        <v>1</v>
      </c>
      <c r="F25" s="11">
        <v>1.5</v>
      </c>
      <c r="G25" s="11">
        <v>1.5</v>
      </c>
      <c r="H25" s="11">
        <f>SUM(C25:G25)</f>
        <v>5.5</v>
      </c>
      <c r="I25" s="11">
        <v>6</v>
      </c>
      <c r="J25" s="11">
        <v>9</v>
      </c>
      <c r="K25" s="11">
        <f>J25-H25</f>
        <v>3.5</v>
      </c>
      <c r="L25" s="11">
        <f>K25*2</f>
        <v>7</v>
      </c>
      <c r="M25" s="12">
        <f>H25/I25</f>
        <v>0.91666666666666663</v>
      </c>
      <c r="N25" s="12">
        <f>100%-M25</f>
        <v>8.333333333333337E-2</v>
      </c>
    </row>
    <row r="26" spans="1:14">
      <c r="A26" s="10" t="s">
        <v>97</v>
      </c>
      <c r="B26" s="11">
        <v>10</v>
      </c>
      <c r="C26" s="11">
        <v>0.5</v>
      </c>
      <c r="D26" s="11">
        <v>0.5</v>
      </c>
      <c r="E26" s="11">
        <v>0.5</v>
      </c>
      <c r="F26" s="11">
        <v>0.5</v>
      </c>
      <c r="G26" s="11">
        <v>1</v>
      </c>
      <c r="H26" s="11">
        <f>SUM(C26:G26)</f>
        <v>3</v>
      </c>
      <c r="I26" s="11">
        <v>3</v>
      </c>
      <c r="J26" s="11">
        <v>9</v>
      </c>
      <c r="K26" s="11">
        <f>J26-H26</f>
        <v>6</v>
      </c>
      <c r="L26" s="11">
        <f>K26*2</f>
        <v>12</v>
      </c>
      <c r="M26" s="12">
        <f>H26/I26</f>
        <v>1</v>
      </c>
      <c r="N26" s="12">
        <f>100%-M26</f>
        <v>0</v>
      </c>
    </row>
    <row r="27" spans="1:14">
      <c r="A27" s="10" t="s">
        <v>92</v>
      </c>
      <c r="B27" s="11">
        <v>10</v>
      </c>
      <c r="C27" s="11">
        <v>0.5</v>
      </c>
      <c r="D27" s="11">
        <v>1</v>
      </c>
      <c r="E27" s="11">
        <v>0.5</v>
      </c>
      <c r="F27" s="11">
        <v>1.5</v>
      </c>
      <c r="G27" s="11">
        <v>1.5</v>
      </c>
      <c r="H27" s="11">
        <f>SUM(C27:G27)</f>
        <v>5</v>
      </c>
      <c r="I27" s="11">
        <v>6</v>
      </c>
      <c r="J27" s="11">
        <v>9</v>
      </c>
      <c r="K27" s="11">
        <f>J27-H27</f>
        <v>4</v>
      </c>
      <c r="L27" s="11">
        <f>K27*2</f>
        <v>8</v>
      </c>
      <c r="M27" s="12">
        <f>H27/I27</f>
        <v>0.83333333333333337</v>
      </c>
      <c r="N27" s="12">
        <f>100%-M27</f>
        <v>0.16666666666666663</v>
      </c>
    </row>
    <row r="28" spans="1:14">
      <c r="A28" s="10" t="s">
        <v>101</v>
      </c>
      <c r="B28" s="11">
        <v>10</v>
      </c>
      <c r="C28" s="11">
        <v>0.5</v>
      </c>
      <c r="D28" s="11">
        <v>1</v>
      </c>
      <c r="E28" s="11">
        <v>1</v>
      </c>
      <c r="F28" s="11">
        <v>1</v>
      </c>
      <c r="G28" s="11">
        <v>2</v>
      </c>
      <c r="H28" s="11">
        <f>SUM(C28:G28)</f>
        <v>5.5</v>
      </c>
      <c r="I28" s="11">
        <v>6</v>
      </c>
      <c r="J28" s="11">
        <v>9</v>
      </c>
      <c r="K28" s="11">
        <f>J28-H28</f>
        <v>3.5</v>
      </c>
      <c r="L28" s="11">
        <f>K28*2</f>
        <v>7</v>
      </c>
      <c r="M28" s="12">
        <f>H28/I28</f>
        <v>0.91666666666666663</v>
      </c>
      <c r="N28" s="12">
        <f>100%-M28</f>
        <v>8.333333333333337E-2</v>
      </c>
    </row>
    <row r="29" spans="1:14">
      <c r="A29" s="10" t="s">
        <v>103</v>
      </c>
      <c r="B29" s="11">
        <v>10</v>
      </c>
      <c r="C29" s="11">
        <v>1.5</v>
      </c>
      <c r="D29" s="11">
        <v>1</v>
      </c>
      <c r="E29" s="11">
        <v>0.5</v>
      </c>
      <c r="F29" s="11">
        <v>1.5</v>
      </c>
      <c r="G29" s="11">
        <v>1</v>
      </c>
      <c r="H29" s="11">
        <f>SUM(C29:G29)</f>
        <v>5.5</v>
      </c>
      <c r="I29" s="11">
        <v>8</v>
      </c>
      <c r="J29" s="11">
        <v>9</v>
      </c>
      <c r="K29" s="11">
        <f>J29-H29</f>
        <v>3.5</v>
      </c>
      <c r="L29" s="11">
        <f>K29*2</f>
        <v>7</v>
      </c>
      <c r="M29" s="12">
        <f>H29/I29</f>
        <v>0.6875</v>
      </c>
      <c r="N29" s="12">
        <f>100%-M29</f>
        <v>0.3125</v>
      </c>
    </row>
    <row r="30" spans="1:14">
      <c r="A30" s="10" t="s">
        <v>98</v>
      </c>
      <c r="B30" s="11">
        <v>10</v>
      </c>
      <c r="C30" s="11">
        <v>1</v>
      </c>
      <c r="D30" s="11">
        <v>1.5</v>
      </c>
      <c r="E30" s="11">
        <v>1.5</v>
      </c>
      <c r="F30" s="11">
        <v>2.5</v>
      </c>
      <c r="G30" s="11">
        <v>2.5</v>
      </c>
      <c r="H30" s="11">
        <f>SUM(C30:G30)</f>
        <v>9</v>
      </c>
      <c r="I30" s="11">
        <v>10.5</v>
      </c>
      <c r="J30" s="11">
        <v>9</v>
      </c>
      <c r="K30" s="11">
        <f>J30-H30</f>
        <v>0</v>
      </c>
      <c r="L30" s="11">
        <f>K30*2</f>
        <v>0</v>
      </c>
      <c r="M30" s="12">
        <f>H30/I30</f>
        <v>0.8571428571428571</v>
      </c>
      <c r="N30" s="12">
        <f>100%-M30</f>
        <v>0.1428571428571429</v>
      </c>
    </row>
    <row r="31" spans="1:14">
      <c r="A31" s="10" t="s">
        <v>100</v>
      </c>
      <c r="B31" s="11">
        <v>10</v>
      </c>
      <c r="C31" s="11">
        <v>1</v>
      </c>
      <c r="D31" s="11">
        <v>1.5</v>
      </c>
      <c r="E31" s="11">
        <v>1.5</v>
      </c>
      <c r="F31" s="11">
        <v>2</v>
      </c>
      <c r="G31" s="11">
        <v>2</v>
      </c>
      <c r="H31" s="11">
        <f>SUM(C31:G31)</f>
        <v>8</v>
      </c>
      <c r="I31" s="11">
        <v>9</v>
      </c>
      <c r="J31" s="11">
        <v>9</v>
      </c>
      <c r="K31" s="11">
        <f>J31-H31</f>
        <v>1</v>
      </c>
      <c r="L31" s="11">
        <f>K31*2</f>
        <v>2</v>
      </c>
      <c r="M31" s="12">
        <f>H31/I31</f>
        <v>0.88888888888888884</v>
      </c>
      <c r="N31" s="12">
        <f>100%-M31</f>
        <v>0.11111111111111116</v>
      </c>
    </row>
    <row r="32" spans="1:14">
      <c r="A32" s="10" t="s">
        <v>91</v>
      </c>
      <c r="B32" s="11">
        <v>10</v>
      </c>
      <c r="C32" s="11">
        <v>1</v>
      </c>
      <c r="D32" s="11">
        <v>1</v>
      </c>
      <c r="E32" s="11">
        <v>1.5</v>
      </c>
      <c r="F32" s="11">
        <v>1.5</v>
      </c>
      <c r="G32" s="11">
        <v>1</v>
      </c>
      <c r="H32" s="11">
        <f>SUM(C32:G32)</f>
        <v>6</v>
      </c>
      <c r="I32" s="11">
        <v>9</v>
      </c>
      <c r="J32" s="11">
        <v>9</v>
      </c>
      <c r="K32" s="11">
        <f>J32-H32</f>
        <v>3</v>
      </c>
      <c r="L32" s="11">
        <f>K32*2</f>
        <v>6</v>
      </c>
      <c r="M32" s="12">
        <f>H32/I32</f>
        <v>0.66666666666666663</v>
      </c>
      <c r="N32" s="12">
        <f>100%-M32</f>
        <v>0.33333333333333337</v>
      </c>
    </row>
    <row r="33" spans="1:14">
      <c r="A33" s="10" t="s">
        <v>108</v>
      </c>
      <c r="B33" s="11">
        <v>11</v>
      </c>
      <c r="C33" s="11">
        <v>2.5</v>
      </c>
      <c r="D33" s="11">
        <v>2.5</v>
      </c>
      <c r="E33" s="11">
        <v>2.5</v>
      </c>
      <c r="F33" s="11">
        <v>3</v>
      </c>
      <c r="G33" s="11">
        <v>4</v>
      </c>
      <c r="H33" s="11">
        <f>SUM(C33:G33)</f>
        <v>14.5</v>
      </c>
      <c r="I33" s="11">
        <v>15</v>
      </c>
      <c r="J33" s="11">
        <v>15</v>
      </c>
      <c r="K33" s="11">
        <f>J33-H33</f>
        <v>0.5</v>
      </c>
      <c r="L33" s="11">
        <f>K33*2</f>
        <v>1</v>
      </c>
      <c r="M33" s="12">
        <f>H33/I33</f>
        <v>0.96666666666666667</v>
      </c>
      <c r="N33" s="12">
        <f>100%-M33</f>
        <v>3.3333333333333326E-2</v>
      </c>
    </row>
    <row r="34" spans="1:14">
      <c r="A34" s="10" t="s">
        <v>119</v>
      </c>
      <c r="B34" s="11">
        <v>11</v>
      </c>
      <c r="C34" s="11">
        <v>1.5</v>
      </c>
      <c r="D34" s="11">
        <v>2.5</v>
      </c>
      <c r="E34" s="11">
        <v>1.5</v>
      </c>
      <c r="F34" s="11">
        <v>3</v>
      </c>
      <c r="G34" s="11">
        <v>2.5</v>
      </c>
      <c r="H34" s="11">
        <f>SUM(C34:G34)</f>
        <v>11</v>
      </c>
      <c r="I34" s="11">
        <v>15.5</v>
      </c>
      <c r="J34" s="11">
        <v>15</v>
      </c>
      <c r="K34" s="11">
        <f>J34-H34</f>
        <v>4</v>
      </c>
      <c r="L34" s="11">
        <f>K34*2</f>
        <v>8</v>
      </c>
      <c r="M34" s="12">
        <f>H34/I34</f>
        <v>0.70967741935483875</v>
      </c>
      <c r="N34" s="12">
        <f>100%-M34</f>
        <v>0.29032258064516125</v>
      </c>
    </row>
    <row r="35" spans="1:14">
      <c r="A35" s="10" t="s">
        <v>120</v>
      </c>
      <c r="B35" s="11">
        <v>11</v>
      </c>
      <c r="C35" s="11">
        <v>3</v>
      </c>
      <c r="D35" s="11">
        <v>2.5</v>
      </c>
      <c r="E35" s="11">
        <v>2.5</v>
      </c>
      <c r="F35" s="11">
        <v>2</v>
      </c>
      <c r="G35" s="11">
        <v>3.5</v>
      </c>
      <c r="H35" s="11">
        <f>SUM(C35:G35)</f>
        <v>13.5</v>
      </c>
      <c r="I35" s="11">
        <v>15</v>
      </c>
      <c r="J35" s="11">
        <v>15</v>
      </c>
      <c r="K35" s="11">
        <f>J35-H35</f>
        <v>1.5</v>
      </c>
      <c r="L35" s="11">
        <f>K35*2</f>
        <v>3</v>
      </c>
      <c r="M35" s="12">
        <f>H35/I35</f>
        <v>0.9</v>
      </c>
      <c r="N35" s="12">
        <f>100%-M35</f>
        <v>9.9999999999999978E-2</v>
      </c>
    </row>
    <row r="36" spans="1:14">
      <c r="A36" s="10" t="s">
        <v>110</v>
      </c>
      <c r="B36" s="11">
        <v>11</v>
      </c>
      <c r="C36" s="11">
        <v>1</v>
      </c>
      <c r="D36" s="11">
        <v>1.5</v>
      </c>
      <c r="E36" s="11">
        <v>1.5</v>
      </c>
      <c r="F36" s="11">
        <v>3</v>
      </c>
      <c r="G36" s="11">
        <v>3.5</v>
      </c>
      <c r="H36" s="11">
        <f>SUM(C36:G36)</f>
        <v>10.5</v>
      </c>
      <c r="I36" s="11">
        <v>17.5</v>
      </c>
      <c r="J36" s="11">
        <v>15</v>
      </c>
      <c r="K36" s="11">
        <f>J36-H36</f>
        <v>4.5</v>
      </c>
      <c r="L36" s="11">
        <f>K36*2</f>
        <v>9</v>
      </c>
      <c r="M36" s="12">
        <f>H36/I36</f>
        <v>0.6</v>
      </c>
      <c r="N36" s="12">
        <f>100%-M36</f>
        <v>0.4</v>
      </c>
    </row>
    <row r="37" spans="1:14">
      <c r="A37" s="10" t="s">
        <v>118</v>
      </c>
      <c r="B37" s="11">
        <v>11</v>
      </c>
      <c r="C37" s="11">
        <v>0.5</v>
      </c>
      <c r="D37" s="11">
        <v>1</v>
      </c>
      <c r="E37" s="11">
        <v>1</v>
      </c>
      <c r="F37" s="11">
        <v>1</v>
      </c>
      <c r="G37" s="11">
        <v>2.5</v>
      </c>
      <c r="H37" s="11">
        <f>SUM(C37:G37)</f>
        <v>6</v>
      </c>
      <c r="I37" s="11">
        <v>14.5</v>
      </c>
      <c r="J37" s="11">
        <v>15</v>
      </c>
      <c r="K37" s="11">
        <f>J37-H37</f>
        <v>9</v>
      </c>
      <c r="L37" s="11">
        <f>K37*2</f>
        <v>18</v>
      </c>
      <c r="M37" s="12">
        <f>H37/I37</f>
        <v>0.41379310344827586</v>
      </c>
      <c r="N37" s="12">
        <f>100%-M37</f>
        <v>0.5862068965517242</v>
      </c>
    </row>
    <row r="38" spans="1:14">
      <c r="A38" s="10" t="s">
        <v>116</v>
      </c>
      <c r="B38" s="11">
        <v>11</v>
      </c>
      <c r="C38" s="11">
        <v>3</v>
      </c>
      <c r="D38" s="11">
        <v>1.5</v>
      </c>
      <c r="E38" s="11">
        <v>2</v>
      </c>
      <c r="F38" s="11">
        <v>3.5</v>
      </c>
      <c r="G38" s="11">
        <v>5.5</v>
      </c>
      <c r="H38" s="11">
        <f>SUM(C38:G38)</f>
        <v>15.5</v>
      </c>
      <c r="I38" s="11">
        <v>22.5</v>
      </c>
      <c r="J38" s="11">
        <v>21</v>
      </c>
      <c r="K38" s="11">
        <f>J38-H38</f>
        <v>5.5</v>
      </c>
      <c r="L38" s="11">
        <f>K38*2</f>
        <v>11</v>
      </c>
      <c r="M38" s="12">
        <f>H38/I38</f>
        <v>0.68888888888888888</v>
      </c>
      <c r="N38" s="12">
        <f>100%-M38</f>
        <v>0.31111111111111112</v>
      </c>
    </row>
    <row r="39" spans="1:14">
      <c r="A39" s="10" t="s">
        <v>109</v>
      </c>
      <c r="B39" s="11">
        <v>11</v>
      </c>
      <c r="C39" s="11">
        <v>0.5</v>
      </c>
      <c r="D39" s="11">
        <v>0.5</v>
      </c>
      <c r="E39" s="11">
        <v>0</v>
      </c>
      <c r="F39" s="11">
        <v>0</v>
      </c>
      <c r="G39" s="11">
        <v>1</v>
      </c>
      <c r="H39" s="11">
        <f>SUM(C39:G39)</f>
        <v>2</v>
      </c>
      <c r="I39" s="11">
        <v>15</v>
      </c>
      <c r="J39" s="11">
        <v>15</v>
      </c>
      <c r="K39" s="11">
        <f>J39-H39</f>
        <v>13</v>
      </c>
      <c r="L39" s="11">
        <f>K39*2</f>
        <v>26</v>
      </c>
      <c r="M39" s="12">
        <f>H39/I39</f>
        <v>0.13333333333333333</v>
      </c>
      <c r="N39" s="12">
        <f>100%-M39</f>
        <v>0.8666666666666667</v>
      </c>
    </row>
    <row r="40" spans="1:14">
      <c r="A40" s="10" t="s">
        <v>117</v>
      </c>
      <c r="B40" s="11">
        <v>11</v>
      </c>
      <c r="C40" s="11">
        <v>0.5</v>
      </c>
      <c r="D40" s="11">
        <v>0</v>
      </c>
      <c r="E40" s="11">
        <v>0</v>
      </c>
      <c r="F40" s="11">
        <v>0</v>
      </c>
      <c r="G40" s="11">
        <v>0.5</v>
      </c>
      <c r="H40" s="11">
        <f>SUM(C40:G40)</f>
        <v>1</v>
      </c>
      <c r="I40" s="11">
        <v>15</v>
      </c>
      <c r="J40" s="11">
        <v>15</v>
      </c>
      <c r="K40" s="11">
        <f>J40-H40</f>
        <v>14</v>
      </c>
      <c r="L40" s="11">
        <f>K40*2</f>
        <v>28</v>
      </c>
      <c r="M40" s="12">
        <f>H40/I40</f>
        <v>6.6666666666666666E-2</v>
      </c>
      <c r="N40" s="12">
        <f>100%-M40</f>
        <v>0.93333333333333335</v>
      </c>
    </row>
    <row r="41" spans="1:14">
      <c r="A41" s="10" t="s">
        <v>113</v>
      </c>
      <c r="B41" s="11">
        <v>11</v>
      </c>
      <c r="C41" s="11">
        <v>1.5</v>
      </c>
      <c r="D41" s="11">
        <v>2</v>
      </c>
      <c r="E41" s="11">
        <v>1.5</v>
      </c>
      <c r="F41" s="11">
        <v>2.5</v>
      </c>
      <c r="G41" s="11">
        <v>3.5</v>
      </c>
      <c r="H41" s="11">
        <f>SUM(C41:G41)</f>
        <v>11</v>
      </c>
      <c r="I41" s="11">
        <v>15</v>
      </c>
      <c r="J41" s="11">
        <v>15</v>
      </c>
      <c r="K41" s="11">
        <f>J41-H41</f>
        <v>4</v>
      </c>
      <c r="L41" s="11">
        <f>K41*2</f>
        <v>8</v>
      </c>
      <c r="M41" s="12">
        <f>H41/I41</f>
        <v>0.73333333333333328</v>
      </c>
      <c r="N41" s="12">
        <f>100%-M41</f>
        <v>0.26666666666666672</v>
      </c>
    </row>
    <row r="42" spans="1:14">
      <c r="A42" s="10" t="s">
        <v>83</v>
      </c>
      <c r="B42" s="11">
        <v>11</v>
      </c>
      <c r="C42" s="11">
        <v>1.5</v>
      </c>
      <c r="D42" s="11">
        <v>0.5</v>
      </c>
      <c r="E42" s="11">
        <v>1</v>
      </c>
      <c r="F42" s="11">
        <v>2</v>
      </c>
      <c r="G42" s="11">
        <v>2.5</v>
      </c>
      <c r="H42" s="11">
        <f>SUM(C42:G42)</f>
        <v>7.5</v>
      </c>
      <c r="I42" s="11">
        <v>14.5</v>
      </c>
      <c r="J42" s="11">
        <v>15</v>
      </c>
      <c r="K42" s="11">
        <f>J42-H42</f>
        <v>7.5</v>
      </c>
      <c r="L42" s="11">
        <f>K42*2</f>
        <v>15</v>
      </c>
      <c r="M42" s="12">
        <f>H42/I42</f>
        <v>0.51724137931034486</v>
      </c>
      <c r="N42" s="12">
        <f>100%-M42</f>
        <v>0.48275862068965514</v>
      </c>
    </row>
    <row r="43" spans="1:14">
      <c r="A43" s="10" t="s">
        <v>114</v>
      </c>
      <c r="B43" s="11">
        <v>11</v>
      </c>
      <c r="C43" s="11">
        <v>2.5</v>
      </c>
      <c r="D43" s="11">
        <v>2.5</v>
      </c>
      <c r="E43" s="11">
        <v>2.5</v>
      </c>
      <c r="F43" s="11">
        <v>3.5</v>
      </c>
      <c r="G43" s="11">
        <v>4</v>
      </c>
      <c r="H43" s="11">
        <f>SUM(C43:G43)</f>
        <v>15</v>
      </c>
      <c r="I43" s="11">
        <v>15</v>
      </c>
      <c r="J43" s="11">
        <v>15</v>
      </c>
      <c r="K43" s="11">
        <f>J43-H43</f>
        <v>0</v>
      </c>
      <c r="L43" s="11">
        <f>K43*2</f>
        <v>0</v>
      </c>
      <c r="M43" s="12">
        <f>H43/I43</f>
        <v>1</v>
      </c>
      <c r="N43" s="12">
        <f>100%-M43</f>
        <v>0</v>
      </c>
    </row>
    <row r="44" spans="1:14">
      <c r="A44" s="10" t="s">
        <v>121</v>
      </c>
      <c r="B44" s="11">
        <v>11</v>
      </c>
      <c r="C44" s="11">
        <v>1</v>
      </c>
      <c r="D44" s="11">
        <v>0</v>
      </c>
      <c r="E44" s="11">
        <v>1</v>
      </c>
      <c r="F44" s="11">
        <v>0</v>
      </c>
      <c r="G44" s="11">
        <v>2</v>
      </c>
      <c r="H44" s="11">
        <f>SUM(C44:G44)</f>
        <v>4</v>
      </c>
      <c r="I44" s="11">
        <v>15</v>
      </c>
      <c r="J44" s="11">
        <v>15</v>
      </c>
      <c r="K44" s="11">
        <f>J44-H44</f>
        <v>11</v>
      </c>
      <c r="L44" s="11">
        <f>K44*2</f>
        <v>22</v>
      </c>
      <c r="M44" s="12">
        <f>H44/I44</f>
        <v>0.26666666666666666</v>
      </c>
      <c r="N44" s="12">
        <f>100%-M44</f>
        <v>0.73333333333333339</v>
      </c>
    </row>
    <row r="45" spans="1:14">
      <c r="A45" s="10" t="s">
        <v>111</v>
      </c>
      <c r="B45" s="11">
        <v>11</v>
      </c>
      <c r="C45" s="11">
        <v>2</v>
      </c>
      <c r="D45" s="11">
        <v>1.5</v>
      </c>
      <c r="E45" s="11">
        <v>2</v>
      </c>
      <c r="F45" s="11">
        <v>3</v>
      </c>
      <c r="G45" s="11">
        <v>4</v>
      </c>
      <c r="H45" s="11">
        <f>SUM(C45:G45)</f>
        <v>12.5</v>
      </c>
      <c r="I45" s="11">
        <v>15</v>
      </c>
      <c r="J45" s="11">
        <v>15</v>
      </c>
      <c r="K45" s="11">
        <f>J45-H45</f>
        <v>2.5</v>
      </c>
      <c r="L45" s="11">
        <f>K45*2</f>
        <v>5</v>
      </c>
      <c r="M45" s="12">
        <f>H45/I45</f>
        <v>0.83333333333333337</v>
      </c>
      <c r="N45" s="12">
        <f>100%-M45</f>
        <v>0.16666666666666663</v>
      </c>
    </row>
    <row r="46" spans="1:14">
      <c r="A46" s="10" t="s">
        <v>115</v>
      </c>
      <c r="B46" s="11">
        <v>11</v>
      </c>
      <c r="C46" s="11">
        <v>0</v>
      </c>
      <c r="D46" s="11">
        <v>0.5</v>
      </c>
      <c r="E46" s="11">
        <v>1.5</v>
      </c>
      <c r="F46" s="11">
        <v>3</v>
      </c>
      <c r="G46" s="11">
        <v>3</v>
      </c>
      <c r="H46" s="11">
        <f>SUM(C46:G46)</f>
        <v>8</v>
      </c>
      <c r="I46" s="11">
        <v>16</v>
      </c>
      <c r="J46" s="11">
        <v>15</v>
      </c>
      <c r="K46" s="11">
        <f>J46-H46</f>
        <v>7</v>
      </c>
      <c r="L46" s="11">
        <f>K46*2</f>
        <v>14</v>
      </c>
      <c r="M46" s="12">
        <f>H46/I46</f>
        <v>0.5</v>
      </c>
      <c r="N46" s="12">
        <f>100%-M46</f>
        <v>0.5</v>
      </c>
    </row>
    <row r="47" spans="1:14">
      <c r="A47" s="10" t="s">
        <v>106</v>
      </c>
      <c r="B47" s="11">
        <v>11</v>
      </c>
      <c r="C47" s="11">
        <v>1</v>
      </c>
      <c r="D47" s="11">
        <v>0.5</v>
      </c>
      <c r="E47" s="11">
        <v>0.5</v>
      </c>
      <c r="F47" s="11">
        <v>0.5</v>
      </c>
      <c r="G47" s="11">
        <v>2</v>
      </c>
      <c r="H47" s="11">
        <f>SUM(C47:G47)</f>
        <v>4.5</v>
      </c>
      <c r="I47" s="11">
        <v>13</v>
      </c>
      <c r="J47" s="11">
        <v>15</v>
      </c>
      <c r="K47" s="11">
        <f>J47-H47</f>
        <v>10.5</v>
      </c>
      <c r="L47" s="11">
        <f>K47*2</f>
        <v>21</v>
      </c>
      <c r="M47" s="12">
        <f>H47/I47</f>
        <v>0.34615384615384615</v>
      </c>
      <c r="N47" s="12">
        <f>100%-M47</f>
        <v>0.65384615384615385</v>
      </c>
    </row>
    <row r="48" spans="1:14">
      <c r="A48" s="10" t="s">
        <v>107</v>
      </c>
      <c r="B48" s="11">
        <v>11</v>
      </c>
      <c r="C48" s="11">
        <v>0</v>
      </c>
      <c r="D48" s="11">
        <v>0</v>
      </c>
      <c r="E48" s="11">
        <v>0</v>
      </c>
      <c r="F48" s="11">
        <v>0</v>
      </c>
      <c r="G48" s="11">
        <v>0</v>
      </c>
      <c r="H48" s="11">
        <f>SUM(C48:G48)</f>
        <v>0</v>
      </c>
      <c r="I48" s="11">
        <v>3</v>
      </c>
      <c r="J48" s="11">
        <v>15</v>
      </c>
      <c r="K48" s="11">
        <f>J48-H48</f>
        <v>15</v>
      </c>
      <c r="L48" s="11">
        <f>K48*2</f>
        <v>30</v>
      </c>
      <c r="M48" s="12">
        <f>H48/I48</f>
        <v>0</v>
      </c>
      <c r="N48" s="12">
        <f>100%-M48</f>
        <v>1</v>
      </c>
    </row>
    <row r="49" spans="1:14">
      <c r="A49" s="10" t="s">
        <v>112</v>
      </c>
      <c r="B49" s="11">
        <v>11</v>
      </c>
      <c r="C49" s="11">
        <v>1.5</v>
      </c>
      <c r="D49" s="11">
        <v>1.5</v>
      </c>
      <c r="E49" s="11">
        <v>2</v>
      </c>
      <c r="F49" s="11">
        <v>2</v>
      </c>
      <c r="G49" s="11">
        <v>4</v>
      </c>
      <c r="H49" s="11">
        <f>SUM(C49:G49)</f>
        <v>11</v>
      </c>
      <c r="I49" s="11">
        <v>15</v>
      </c>
      <c r="J49" s="11">
        <v>15</v>
      </c>
      <c r="K49" s="11">
        <f>J49-H49</f>
        <v>4</v>
      </c>
      <c r="L49" s="11">
        <f>K49*2</f>
        <v>8</v>
      </c>
      <c r="M49" s="12">
        <f>H49/I49</f>
        <v>0.73333333333333328</v>
      </c>
      <c r="N49" s="12">
        <f>100%-M49</f>
        <v>0.26666666666666672</v>
      </c>
    </row>
    <row r="50" spans="1:14">
      <c r="A50" s="10" t="s">
        <v>139</v>
      </c>
      <c r="B50" s="11">
        <v>12</v>
      </c>
      <c r="C50" s="11">
        <v>2</v>
      </c>
      <c r="D50" s="11">
        <v>1.5</v>
      </c>
      <c r="E50" s="11">
        <v>2</v>
      </c>
      <c r="F50" s="11">
        <v>2</v>
      </c>
      <c r="G50" s="11">
        <v>4.5</v>
      </c>
      <c r="H50" s="11">
        <f>SUM(C50:G50)</f>
        <v>12</v>
      </c>
      <c r="I50" s="11">
        <v>20</v>
      </c>
      <c r="J50" s="11">
        <v>21</v>
      </c>
      <c r="K50" s="11">
        <f>J50-H50</f>
        <v>9</v>
      </c>
      <c r="L50" s="11">
        <f>K50*2</f>
        <v>18</v>
      </c>
      <c r="M50" s="12">
        <f>H50/I50</f>
        <v>0.6</v>
      </c>
      <c r="N50" s="12">
        <f>100%-M50</f>
        <v>0.4</v>
      </c>
    </row>
    <row r="51" spans="1:14">
      <c r="A51" s="10" t="s">
        <v>123</v>
      </c>
      <c r="B51" s="11">
        <v>12</v>
      </c>
      <c r="C51" s="11">
        <v>1.5</v>
      </c>
      <c r="D51" s="11">
        <v>2</v>
      </c>
      <c r="E51" s="11">
        <v>2</v>
      </c>
      <c r="F51" s="11">
        <v>2</v>
      </c>
      <c r="G51" s="11">
        <v>6</v>
      </c>
      <c r="H51" s="11">
        <f>SUM(C51:G51)</f>
        <v>13.5</v>
      </c>
      <c r="I51" s="11">
        <v>19.5</v>
      </c>
      <c r="J51" s="11">
        <v>21</v>
      </c>
      <c r="K51" s="11">
        <f>J51-H51</f>
        <v>7.5</v>
      </c>
      <c r="L51" s="11">
        <f>K51*2</f>
        <v>15</v>
      </c>
      <c r="M51" s="12">
        <f>H51/I51</f>
        <v>0.69230769230769229</v>
      </c>
      <c r="N51" s="12">
        <f>100%-M51</f>
        <v>0.30769230769230771</v>
      </c>
    </row>
    <row r="52" spans="1:14">
      <c r="A52" s="10" t="s">
        <v>128</v>
      </c>
      <c r="B52" s="11">
        <v>12</v>
      </c>
      <c r="C52" s="11">
        <v>0.5</v>
      </c>
      <c r="D52" s="11">
        <v>1.5</v>
      </c>
      <c r="E52" s="11">
        <v>1.5</v>
      </c>
      <c r="F52" s="11">
        <v>2</v>
      </c>
      <c r="G52" s="11">
        <v>2.5</v>
      </c>
      <c r="H52" s="11">
        <f>SUM(C52:G52)</f>
        <v>8</v>
      </c>
      <c r="I52" s="11">
        <v>9</v>
      </c>
      <c r="J52" s="11">
        <v>21</v>
      </c>
      <c r="K52" s="11">
        <f>J52-H52</f>
        <v>13</v>
      </c>
      <c r="L52" s="11">
        <f>K52*2</f>
        <v>26</v>
      </c>
      <c r="M52" s="12">
        <f>H52/I52</f>
        <v>0.88888888888888884</v>
      </c>
      <c r="N52" s="12">
        <f>100%-M52</f>
        <v>0.11111111111111116</v>
      </c>
    </row>
    <row r="53" spans="1:14">
      <c r="A53" s="10" t="s">
        <v>122</v>
      </c>
      <c r="B53" s="11">
        <v>12</v>
      </c>
      <c r="C53" s="11">
        <v>2</v>
      </c>
      <c r="D53" s="11">
        <v>2</v>
      </c>
      <c r="E53" s="11">
        <v>3.5</v>
      </c>
      <c r="F53" s="11">
        <v>4.5</v>
      </c>
      <c r="G53" s="11">
        <v>5.5</v>
      </c>
      <c r="H53" s="11">
        <f>SUM(C53:G53)</f>
        <v>17.5</v>
      </c>
      <c r="I53" s="11">
        <v>26.5</v>
      </c>
      <c r="J53" s="11">
        <v>21</v>
      </c>
      <c r="K53" s="11">
        <f>J53-H53</f>
        <v>3.5</v>
      </c>
      <c r="L53" s="11">
        <f>K53*2</f>
        <v>7</v>
      </c>
      <c r="M53" s="12">
        <f>H53/I53</f>
        <v>0.660377358490566</v>
      </c>
      <c r="N53" s="12">
        <f>100%-M53</f>
        <v>0.339622641509434</v>
      </c>
    </row>
    <row r="54" spans="1:14">
      <c r="A54" s="10" t="s">
        <v>124</v>
      </c>
      <c r="B54" s="11">
        <v>12</v>
      </c>
      <c r="C54" s="11">
        <v>3</v>
      </c>
      <c r="D54" s="11">
        <v>3</v>
      </c>
      <c r="E54" s="11">
        <v>3.5</v>
      </c>
      <c r="F54" s="11">
        <v>3.5</v>
      </c>
      <c r="G54" s="11">
        <v>5.5</v>
      </c>
      <c r="H54" s="11">
        <f>SUM(C54:G54)</f>
        <v>18.5</v>
      </c>
      <c r="I54" s="11">
        <v>19</v>
      </c>
      <c r="J54" s="11">
        <v>21</v>
      </c>
      <c r="K54" s="11">
        <f>J54-H54</f>
        <v>2.5</v>
      </c>
      <c r="L54" s="11">
        <f>K54*2</f>
        <v>5</v>
      </c>
      <c r="M54" s="12">
        <f>H54/I54</f>
        <v>0.97368421052631582</v>
      </c>
      <c r="N54" s="12">
        <f>100%-M54</f>
        <v>2.6315789473684181E-2</v>
      </c>
    </row>
    <row r="55" spans="1:14">
      <c r="A55" s="10" t="s">
        <v>141</v>
      </c>
      <c r="B55" s="11">
        <v>12</v>
      </c>
      <c r="C55" s="11">
        <v>2.5</v>
      </c>
      <c r="D55" s="11">
        <v>3</v>
      </c>
      <c r="E55" s="11">
        <v>3</v>
      </c>
      <c r="F55" s="11">
        <v>3.5</v>
      </c>
      <c r="G55" s="11">
        <v>6</v>
      </c>
      <c r="H55" s="11">
        <f>SUM(C55:G55)</f>
        <v>18</v>
      </c>
      <c r="I55" s="11">
        <v>23</v>
      </c>
      <c r="J55" s="11">
        <v>21</v>
      </c>
      <c r="K55" s="11">
        <f>J55-H55</f>
        <v>3</v>
      </c>
      <c r="L55" s="11">
        <f>K55*2</f>
        <v>6</v>
      </c>
      <c r="M55" s="12">
        <f>H55/I55</f>
        <v>0.78260869565217395</v>
      </c>
      <c r="N55" s="12">
        <f>100%-M55</f>
        <v>0.21739130434782605</v>
      </c>
    </row>
    <row r="56" spans="1:14">
      <c r="A56" s="10" t="s">
        <v>135</v>
      </c>
      <c r="B56" s="11">
        <v>12</v>
      </c>
      <c r="C56" s="11">
        <v>3.5</v>
      </c>
      <c r="D56" s="11">
        <v>3.5</v>
      </c>
      <c r="E56" s="11">
        <v>3</v>
      </c>
      <c r="F56" s="11">
        <v>3</v>
      </c>
      <c r="G56" s="11">
        <v>7.5</v>
      </c>
      <c r="H56" s="11">
        <f>SUM(C56:G56)</f>
        <v>20.5</v>
      </c>
      <c r="I56" s="11">
        <v>21</v>
      </c>
      <c r="J56" s="11">
        <v>21</v>
      </c>
      <c r="K56" s="11">
        <f>J56-H56</f>
        <v>0.5</v>
      </c>
      <c r="L56" s="11">
        <f>K56*2</f>
        <v>1</v>
      </c>
      <c r="M56" s="12">
        <f>H56/I56</f>
        <v>0.97619047619047616</v>
      </c>
      <c r="N56" s="12">
        <f>100%-M56</f>
        <v>2.3809523809523836E-2</v>
      </c>
    </row>
    <row r="57" spans="1:14">
      <c r="A57" s="10" t="s">
        <v>136</v>
      </c>
      <c r="B57" s="11">
        <v>12</v>
      </c>
      <c r="C57" s="11">
        <v>1.5</v>
      </c>
      <c r="D57" s="11">
        <v>1</v>
      </c>
      <c r="E57" s="11">
        <v>1.5</v>
      </c>
      <c r="F57" s="11">
        <v>2.5</v>
      </c>
      <c r="G57" s="11">
        <v>1</v>
      </c>
      <c r="H57" s="11">
        <f>SUM(C57:G57)</f>
        <v>7.5</v>
      </c>
      <c r="I57" s="11">
        <v>9</v>
      </c>
      <c r="J57" s="11">
        <v>21</v>
      </c>
      <c r="K57" s="11">
        <f>J57-H57</f>
        <v>13.5</v>
      </c>
      <c r="L57" s="11">
        <f>K57*2</f>
        <v>27</v>
      </c>
      <c r="M57" s="12">
        <f>H57/I57</f>
        <v>0.83333333333333337</v>
      </c>
      <c r="N57" s="12">
        <f>100%-M57</f>
        <v>0.16666666666666663</v>
      </c>
    </row>
    <row r="58" spans="1:14">
      <c r="A58" s="10" t="s">
        <v>133</v>
      </c>
      <c r="B58" s="11">
        <v>12</v>
      </c>
      <c r="C58" s="11">
        <v>2</v>
      </c>
      <c r="D58" s="11">
        <v>2</v>
      </c>
      <c r="E58" s="11">
        <v>2.5</v>
      </c>
      <c r="F58" s="11">
        <v>3</v>
      </c>
      <c r="G58" s="11">
        <v>8.5</v>
      </c>
      <c r="H58" s="11">
        <f>SUM(C58:G58)</f>
        <v>18</v>
      </c>
      <c r="I58" s="11">
        <v>24</v>
      </c>
      <c r="J58" s="11">
        <v>21</v>
      </c>
      <c r="K58" s="11">
        <f>J58-H58</f>
        <v>3</v>
      </c>
      <c r="L58" s="11">
        <f>K58*2</f>
        <v>6</v>
      </c>
      <c r="M58" s="12">
        <f>H58/I58</f>
        <v>0.75</v>
      </c>
      <c r="N58" s="12">
        <f>100%-M58</f>
        <v>0.25</v>
      </c>
    </row>
    <row r="59" spans="1:14">
      <c r="A59" s="10" t="s">
        <v>125</v>
      </c>
      <c r="B59" s="11">
        <v>12</v>
      </c>
      <c r="C59" s="11">
        <v>2.5</v>
      </c>
      <c r="D59" s="11">
        <v>1.5</v>
      </c>
      <c r="E59" s="11">
        <v>3</v>
      </c>
      <c r="F59" s="11">
        <v>4</v>
      </c>
      <c r="G59" s="11">
        <v>4.5</v>
      </c>
      <c r="H59" s="11">
        <f>SUM(C59:G59)</f>
        <v>15.5</v>
      </c>
      <c r="I59" s="11">
        <v>27</v>
      </c>
      <c r="J59" s="11">
        <v>21</v>
      </c>
      <c r="K59" s="11">
        <f>J59-H59</f>
        <v>5.5</v>
      </c>
      <c r="L59" s="11">
        <f>K59*2</f>
        <v>11</v>
      </c>
      <c r="M59" s="12">
        <f>H59/I59</f>
        <v>0.57407407407407407</v>
      </c>
      <c r="N59" s="12">
        <f>100%-M59</f>
        <v>0.42592592592592593</v>
      </c>
    </row>
    <row r="60" spans="1:14">
      <c r="A60" s="10" t="s">
        <v>130</v>
      </c>
      <c r="B60" s="11">
        <v>12</v>
      </c>
      <c r="C60" s="11">
        <v>2</v>
      </c>
      <c r="D60" s="11">
        <v>2</v>
      </c>
      <c r="E60" s="11">
        <v>2.5</v>
      </c>
      <c r="F60" s="11">
        <v>1.5</v>
      </c>
      <c r="G60" s="11">
        <v>3.5</v>
      </c>
      <c r="H60" s="11">
        <f>SUM(C60:G60)</f>
        <v>11.5</v>
      </c>
      <c r="I60" s="11">
        <v>21</v>
      </c>
      <c r="J60" s="11">
        <v>21</v>
      </c>
      <c r="K60" s="11">
        <f>J60-H60</f>
        <v>9.5</v>
      </c>
      <c r="L60" s="11">
        <f>K60*2</f>
        <v>19</v>
      </c>
      <c r="M60" s="12">
        <f>H60/I60</f>
        <v>0.54761904761904767</v>
      </c>
      <c r="N60" s="12">
        <f>100%-M60</f>
        <v>0.45238095238095233</v>
      </c>
    </row>
    <row r="61" spans="1:14">
      <c r="A61" s="10" t="s">
        <v>134</v>
      </c>
      <c r="B61" s="11">
        <v>12</v>
      </c>
      <c r="C61" s="11">
        <v>2</v>
      </c>
      <c r="D61" s="11">
        <v>3</v>
      </c>
      <c r="E61" s="11">
        <v>3.5</v>
      </c>
      <c r="F61" s="11">
        <v>4</v>
      </c>
      <c r="G61" s="11">
        <v>6</v>
      </c>
      <c r="H61" s="11">
        <f>SUM(C61:G61)</f>
        <v>18.5</v>
      </c>
      <c r="I61" s="11">
        <v>22.5</v>
      </c>
      <c r="J61" s="11">
        <v>21</v>
      </c>
      <c r="K61" s="11">
        <f>J61-H61</f>
        <v>2.5</v>
      </c>
      <c r="L61" s="11">
        <f>K61*2</f>
        <v>5</v>
      </c>
      <c r="M61" s="12">
        <f>H61/I61</f>
        <v>0.82222222222222219</v>
      </c>
      <c r="N61" s="12">
        <f>100%-M61</f>
        <v>0.17777777777777781</v>
      </c>
    </row>
    <row r="62" spans="1:14">
      <c r="A62" s="10" t="s">
        <v>137</v>
      </c>
      <c r="B62" s="11">
        <v>12</v>
      </c>
      <c r="C62" s="11">
        <v>2</v>
      </c>
      <c r="D62" s="11">
        <v>3</v>
      </c>
      <c r="E62" s="11">
        <v>2</v>
      </c>
      <c r="F62" s="11">
        <v>5</v>
      </c>
      <c r="G62" s="11">
        <v>5</v>
      </c>
      <c r="H62" s="11">
        <f>SUM(C62:G62)</f>
        <v>17</v>
      </c>
      <c r="I62" s="11">
        <v>20</v>
      </c>
      <c r="J62" s="11">
        <v>21</v>
      </c>
      <c r="K62" s="11">
        <f>J62-H62</f>
        <v>4</v>
      </c>
      <c r="L62" s="11">
        <f>K62*2</f>
        <v>8</v>
      </c>
      <c r="M62" s="12">
        <f>H62/I62</f>
        <v>0.85</v>
      </c>
      <c r="N62" s="12">
        <f>100%-M62</f>
        <v>0.15000000000000002</v>
      </c>
    </row>
    <row r="63" spans="1:14">
      <c r="A63" s="10" t="s">
        <v>126</v>
      </c>
      <c r="B63" s="11">
        <v>12</v>
      </c>
      <c r="C63" s="11">
        <v>2</v>
      </c>
      <c r="D63" s="11">
        <v>2.5</v>
      </c>
      <c r="E63" s="11">
        <v>3</v>
      </c>
      <c r="F63" s="11">
        <v>3</v>
      </c>
      <c r="G63" s="11">
        <v>6</v>
      </c>
      <c r="H63" s="11">
        <f>SUM(C63:G63)</f>
        <v>16.5</v>
      </c>
      <c r="I63" s="11">
        <v>22</v>
      </c>
      <c r="J63" s="11">
        <v>21</v>
      </c>
      <c r="K63" s="11">
        <f>J63-H63</f>
        <v>4.5</v>
      </c>
      <c r="L63" s="11">
        <f>K63*2</f>
        <v>9</v>
      </c>
      <c r="M63" s="12">
        <f>H63/I63</f>
        <v>0.75</v>
      </c>
      <c r="N63" s="12">
        <f>100%-M63</f>
        <v>0.25</v>
      </c>
    </row>
    <row r="64" spans="1:14">
      <c r="A64" s="10" t="s">
        <v>131</v>
      </c>
      <c r="B64" s="11">
        <v>12</v>
      </c>
      <c r="C64" s="11">
        <v>2</v>
      </c>
      <c r="D64" s="11">
        <v>2</v>
      </c>
      <c r="E64" s="11">
        <v>3.5</v>
      </c>
      <c r="F64" s="11">
        <v>4</v>
      </c>
      <c r="G64" s="11">
        <v>5.5</v>
      </c>
      <c r="H64" s="11">
        <f>SUM(C64:G64)</f>
        <v>17</v>
      </c>
      <c r="I64" s="11">
        <v>20.5</v>
      </c>
      <c r="J64" s="11">
        <v>21</v>
      </c>
      <c r="K64" s="11">
        <f>J64-H64</f>
        <v>4</v>
      </c>
      <c r="L64" s="11">
        <f>K64*2</f>
        <v>8</v>
      </c>
      <c r="M64" s="12">
        <f>H64/I64</f>
        <v>0.82926829268292679</v>
      </c>
      <c r="N64" s="12">
        <f>100%-M64</f>
        <v>0.17073170731707321</v>
      </c>
    </row>
    <row r="65" spans="1:14">
      <c r="A65" s="10" t="s">
        <v>132</v>
      </c>
      <c r="B65" s="11">
        <v>12</v>
      </c>
      <c r="C65" s="11">
        <v>2</v>
      </c>
      <c r="D65" s="11">
        <v>2.5</v>
      </c>
      <c r="E65" s="11">
        <v>3.5</v>
      </c>
      <c r="F65" s="11">
        <v>4</v>
      </c>
      <c r="G65" s="11">
        <v>5.5</v>
      </c>
      <c r="H65" s="11">
        <f>SUM(C65:G65)</f>
        <v>17.5</v>
      </c>
      <c r="I65" s="11">
        <v>20</v>
      </c>
      <c r="J65" s="11">
        <v>21</v>
      </c>
      <c r="K65" s="11">
        <f>J65-H65</f>
        <v>3.5</v>
      </c>
      <c r="L65" s="11">
        <f>K65*2</f>
        <v>7</v>
      </c>
      <c r="M65" s="12">
        <f>H65/I65</f>
        <v>0.875</v>
      </c>
      <c r="N65" s="12">
        <f>100%-M65</f>
        <v>0.125</v>
      </c>
    </row>
    <row r="66" spans="1:14">
      <c r="A66" s="10" t="s">
        <v>138</v>
      </c>
      <c r="B66" s="11">
        <v>12</v>
      </c>
      <c r="C66" s="11">
        <v>1.5</v>
      </c>
      <c r="D66" s="11">
        <v>2</v>
      </c>
      <c r="E66" s="11">
        <v>2.5</v>
      </c>
      <c r="F66" s="11">
        <v>1</v>
      </c>
      <c r="G66" s="11">
        <v>9.5</v>
      </c>
      <c r="H66" s="11">
        <f>SUM(C66:G66)</f>
        <v>16.5</v>
      </c>
      <c r="I66" s="11">
        <v>19.5</v>
      </c>
      <c r="J66" s="11">
        <v>21</v>
      </c>
      <c r="K66" s="11">
        <f>J66-H66</f>
        <v>4.5</v>
      </c>
      <c r="L66" s="11">
        <f>K66*2</f>
        <v>9</v>
      </c>
      <c r="M66" s="12">
        <f>H66/I66</f>
        <v>0.84615384615384615</v>
      </c>
      <c r="N66" s="12">
        <f>100%-M66</f>
        <v>0.15384615384615385</v>
      </c>
    </row>
    <row r="67" spans="1:14">
      <c r="A67" s="10" t="s">
        <v>140</v>
      </c>
      <c r="B67" s="11">
        <v>12</v>
      </c>
      <c r="C67" s="11">
        <v>1.5</v>
      </c>
      <c r="D67" s="11">
        <v>1.5</v>
      </c>
      <c r="E67" s="11">
        <v>2</v>
      </c>
      <c r="F67" s="11">
        <v>2.5</v>
      </c>
      <c r="G67" s="11">
        <v>4.5</v>
      </c>
      <c r="H67" s="11">
        <f>SUM(C67:G67)</f>
        <v>12</v>
      </c>
      <c r="I67" s="11">
        <v>18</v>
      </c>
      <c r="J67" s="11">
        <v>21</v>
      </c>
      <c r="K67" s="11">
        <f>J67-H67</f>
        <v>9</v>
      </c>
      <c r="L67" s="11">
        <f>K67*2</f>
        <v>18</v>
      </c>
      <c r="M67" s="12">
        <f>H67/I67</f>
        <v>0.66666666666666663</v>
      </c>
      <c r="N67" s="12">
        <f>100%-M67</f>
        <v>0.33333333333333337</v>
      </c>
    </row>
    <row r="68" spans="1:14">
      <c r="A68" s="10" t="s">
        <v>127</v>
      </c>
      <c r="B68" s="11">
        <v>12</v>
      </c>
      <c r="C68" s="11">
        <v>2</v>
      </c>
      <c r="D68" s="11">
        <v>1</v>
      </c>
      <c r="E68" s="11">
        <v>2</v>
      </c>
      <c r="F68" s="11">
        <v>2.5</v>
      </c>
      <c r="G68" s="11">
        <v>6.5</v>
      </c>
      <c r="H68" s="11">
        <f>SUM(C68:G68)</f>
        <v>14</v>
      </c>
      <c r="I68" s="11">
        <v>27</v>
      </c>
      <c r="J68" s="11">
        <v>21</v>
      </c>
      <c r="K68" s="11">
        <f>J68-H68</f>
        <v>7</v>
      </c>
      <c r="L68" s="11">
        <f>K68*2</f>
        <v>14</v>
      </c>
      <c r="M68" s="12">
        <f>H68/I68</f>
        <v>0.51851851851851849</v>
      </c>
      <c r="N68" s="12">
        <f>100%-M68</f>
        <v>0.48148148148148151</v>
      </c>
    </row>
    <row r="69" spans="1:14">
      <c r="A69" s="10" t="s">
        <v>129</v>
      </c>
      <c r="B69" s="11">
        <v>12</v>
      </c>
      <c r="C69" s="11">
        <v>1.5</v>
      </c>
      <c r="D69" s="11">
        <v>2</v>
      </c>
      <c r="E69" s="11">
        <v>2</v>
      </c>
      <c r="F69" s="11">
        <v>2.5</v>
      </c>
      <c r="G69" s="11">
        <v>5</v>
      </c>
      <c r="H69" s="11">
        <f>SUM(C69:G69)</f>
        <v>13</v>
      </c>
      <c r="I69" s="11">
        <v>21.5</v>
      </c>
      <c r="J69" s="11">
        <v>21</v>
      </c>
      <c r="K69" s="11">
        <f>J69-H69</f>
        <v>8</v>
      </c>
      <c r="L69" s="11">
        <f>K69*2</f>
        <v>16</v>
      </c>
      <c r="M69" s="12">
        <f>H69/I69</f>
        <v>0.60465116279069764</v>
      </c>
      <c r="N69" s="12">
        <f>100%-M69</f>
        <v>0.39534883720930236</v>
      </c>
    </row>
  </sheetData>
  <sortState ref="A2:N69">
    <sortCondition ref="B2:B69"/>
    <sortCondition ref="A2:A69"/>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00B050"/>
  </sheetPr>
  <dimension ref="A1:N76"/>
  <sheetViews>
    <sheetView workbookViewId="0">
      <selection activeCell="F81" sqref="F81"/>
    </sheetView>
  </sheetViews>
  <sheetFormatPr defaultRowHeight="15" outlineLevelRow="2"/>
  <cols>
    <col min="1" max="1" width="20.7109375" bestFit="1" customWidth="1"/>
    <col min="2" max="8" width="8.7109375" style="2" customWidth="1"/>
    <col min="9" max="9" width="10.42578125" customWidth="1"/>
    <col min="10" max="12" width="8.7109375" customWidth="1"/>
    <col min="13" max="13" width="10.85546875" style="4" customWidth="1"/>
    <col min="14" max="14" width="12.42578125" style="4" customWidth="1"/>
  </cols>
  <sheetData>
    <row r="1" spans="1:14" s="1" customFormat="1" ht="79.5" customHeight="1">
      <c r="A1" s="22" t="s">
        <v>57</v>
      </c>
      <c r="B1" s="23" t="s">
        <v>5</v>
      </c>
      <c r="C1" s="23" t="s">
        <v>0</v>
      </c>
      <c r="D1" s="23" t="s">
        <v>1</v>
      </c>
      <c r="E1" s="23" t="s">
        <v>2</v>
      </c>
      <c r="F1" s="23" t="s">
        <v>3</v>
      </c>
      <c r="G1" s="23" t="s">
        <v>7</v>
      </c>
      <c r="H1" s="23" t="s">
        <v>60</v>
      </c>
      <c r="I1" s="23" t="s">
        <v>61</v>
      </c>
      <c r="J1" s="23" t="s">
        <v>58</v>
      </c>
      <c r="K1" s="23" t="s">
        <v>59</v>
      </c>
      <c r="L1" s="23" t="s">
        <v>62</v>
      </c>
      <c r="M1" s="23" t="s">
        <v>56</v>
      </c>
      <c r="N1" s="23" t="s">
        <v>63</v>
      </c>
    </row>
    <row r="2" spans="1:14" hidden="1" outlineLevel="2">
      <c r="A2" s="57" t="s">
        <v>74</v>
      </c>
      <c r="B2" s="11">
        <v>9</v>
      </c>
      <c r="C2" s="11">
        <v>0</v>
      </c>
      <c r="D2" s="11">
        <v>0</v>
      </c>
      <c r="E2" s="11">
        <v>0</v>
      </c>
      <c r="F2" s="11">
        <v>0</v>
      </c>
      <c r="G2" s="11">
        <v>0</v>
      </c>
      <c r="H2" s="11">
        <f t="shared" ref="H2:H18" si="0">SUM(C2:G2)</f>
        <v>0</v>
      </c>
      <c r="I2" s="11">
        <v>3</v>
      </c>
      <c r="J2" s="11">
        <v>3</v>
      </c>
      <c r="K2" s="11">
        <f t="shared" ref="K2:K18" si="1">J2-H2</f>
        <v>3</v>
      </c>
      <c r="L2" s="11">
        <f t="shared" ref="L2:L18" si="2">K2*2</f>
        <v>6</v>
      </c>
      <c r="M2" s="12">
        <f t="shared" ref="M2:M18" si="3">H2/I2</f>
        <v>0</v>
      </c>
      <c r="N2" s="12">
        <f t="shared" ref="N2:N18" si="4">100%-M2</f>
        <v>1</v>
      </c>
    </row>
    <row r="3" spans="1:14" hidden="1" outlineLevel="2">
      <c r="A3" s="10" t="s">
        <v>75</v>
      </c>
      <c r="B3" s="11">
        <v>9</v>
      </c>
      <c r="C3" s="11">
        <v>0</v>
      </c>
      <c r="D3" s="11">
        <v>0</v>
      </c>
      <c r="E3" s="11">
        <v>0</v>
      </c>
      <c r="F3" s="11">
        <v>0</v>
      </c>
      <c r="G3" s="11">
        <v>0.5</v>
      </c>
      <c r="H3" s="11">
        <f t="shared" si="0"/>
        <v>0.5</v>
      </c>
      <c r="I3" s="11">
        <v>3</v>
      </c>
      <c r="J3" s="11">
        <v>3</v>
      </c>
      <c r="K3" s="11">
        <f t="shared" si="1"/>
        <v>2.5</v>
      </c>
      <c r="L3" s="11">
        <f t="shared" si="2"/>
        <v>5</v>
      </c>
      <c r="M3" s="12">
        <f t="shared" si="3"/>
        <v>0.16666666666666666</v>
      </c>
      <c r="N3" s="12">
        <f t="shared" si="4"/>
        <v>0.83333333333333337</v>
      </c>
    </row>
    <row r="4" spans="1:14" hidden="1" outlineLevel="2">
      <c r="A4" s="10" t="s">
        <v>76</v>
      </c>
      <c r="B4" s="11">
        <v>9</v>
      </c>
      <c r="C4" s="11">
        <v>0</v>
      </c>
      <c r="D4" s="11">
        <v>0</v>
      </c>
      <c r="E4" s="11">
        <v>0</v>
      </c>
      <c r="F4" s="11">
        <v>0</v>
      </c>
      <c r="G4" s="11">
        <v>0</v>
      </c>
      <c r="H4" s="11">
        <f t="shared" si="0"/>
        <v>0</v>
      </c>
      <c r="I4" s="11">
        <v>3</v>
      </c>
      <c r="J4" s="11">
        <v>3</v>
      </c>
      <c r="K4" s="11">
        <f t="shared" si="1"/>
        <v>3</v>
      </c>
      <c r="L4" s="11">
        <f t="shared" si="2"/>
        <v>6</v>
      </c>
      <c r="M4" s="12">
        <f t="shared" si="3"/>
        <v>0</v>
      </c>
      <c r="N4" s="12">
        <f t="shared" si="4"/>
        <v>1</v>
      </c>
    </row>
    <row r="5" spans="1:14" hidden="1" outlineLevel="2">
      <c r="A5" s="10" t="s">
        <v>77</v>
      </c>
      <c r="B5" s="11">
        <v>9</v>
      </c>
      <c r="C5" s="11">
        <v>0</v>
      </c>
      <c r="D5" s="11">
        <v>0</v>
      </c>
      <c r="E5" s="11">
        <v>0</v>
      </c>
      <c r="F5" s="11">
        <v>0</v>
      </c>
      <c r="G5" s="11">
        <v>0</v>
      </c>
      <c r="H5" s="11">
        <f t="shared" si="0"/>
        <v>0</v>
      </c>
      <c r="I5" s="11">
        <v>3</v>
      </c>
      <c r="J5" s="11">
        <v>3</v>
      </c>
      <c r="K5" s="11">
        <f t="shared" si="1"/>
        <v>3</v>
      </c>
      <c r="L5" s="11">
        <f t="shared" si="2"/>
        <v>6</v>
      </c>
      <c r="M5" s="12">
        <f t="shared" si="3"/>
        <v>0</v>
      </c>
      <c r="N5" s="12">
        <f t="shared" si="4"/>
        <v>1</v>
      </c>
    </row>
    <row r="6" spans="1:14" hidden="1" outlineLevel="2">
      <c r="A6" s="10" t="s">
        <v>78</v>
      </c>
      <c r="B6" s="11">
        <v>9</v>
      </c>
      <c r="C6" s="11">
        <v>0</v>
      </c>
      <c r="D6" s="11">
        <v>0</v>
      </c>
      <c r="E6" s="11">
        <v>0</v>
      </c>
      <c r="F6" s="11">
        <v>0</v>
      </c>
      <c r="G6" s="11">
        <v>1</v>
      </c>
      <c r="H6" s="11">
        <f t="shared" si="0"/>
        <v>1</v>
      </c>
      <c r="I6" s="11">
        <v>3</v>
      </c>
      <c r="J6" s="11">
        <v>3</v>
      </c>
      <c r="K6" s="11">
        <f t="shared" si="1"/>
        <v>2</v>
      </c>
      <c r="L6" s="11">
        <f t="shared" si="2"/>
        <v>4</v>
      </c>
      <c r="M6" s="12">
        <f t="shared" si="3"/>
        <v>0.33333333333333331</v>
      </c>
      <c r="N6" s="12">
        <f t="shared" si="4"/>
        <v>0.66666666666666674</v>
      </c>
    </row>
    <row r="7" spans="1:14" hidden="1" outlineLevel="2">
      <c r="A7" s="10" t="s">
        <v>79</v>
      </c>
      <c r="B7" s="11">
        <v>9</v>
      </c>
      <c r="C7" s="11">
        <v>0.5</v>
      </c>
      <c r="D7" s="11">
        <v>0.5</v>
      </c>
      <c r="E7" s="11">
        <v>0</v>
      </c>
      <c r="F7" s="11">
        <v>0</v>
      </c>
      <c r="G7" s="11">
        <v>1</v>
      </c>
      <c r="H7" s="11">
        <f t="shared" si="0"/>
        <v>2</v>
      </c>
      <c r="I7" s="11">
        <v>3</v>
      </c>
      <c r="J7" s="11">
        <v>3</v>
      </c>
      <c r="K7" s="11">
        <f t="shared" si="1"/>
        <v>1</v>
      </c>
      <c r="L7" s="11">
        <f t="shared" si="2"/>
        <v>2</v>
      </c>
      <c r="M7" s="12">
        <f t="shared" si="3"/>
        <v>0.66666666666666663</v>
      </c>
      <c r="N7" s="12">
        <f t="shared" si="4"/>
        <v>0.33333333333333337</v>
      </c>
    </row>
    <row r="8" spans="1:14" hidden="1" outlineLevel="2">
      <c r="A8" s="10" t="s">
        <v>80</v>
      </c>
      <c r="B8" s="11">
        <v>9</v>
      </c>
      <c r="C8" s="11">
        <v>0.5</v>
      </c>
      <c r="D8" s="11">
        <v>0.5</v>
      </c>
      <c r="E8" s="11">
        <v>0.5</v>
      </c>
      <c r="F8" s="11">
        <v>0.5</v>
      </c>
      <c r="G8" s="11">
        <v>1</v>
      </c>
      <c r="H8" s="11">
        <f t="shared" si="0"/>
        <v>3</v>
      </c>
      <c r="I8" s="11">
        <v>3</v>
      </c>
      <c r="J8" s="11">
        <v>3</v>
      </c>
      <c r="K8" s="11">
        <f t="shared" si="1"/>
        <v>0</v>
      </c>
      <c r="L8" s="11">
        <f t="shared" si="2"/>
        <v>0</v>
      </c>
      <c r="M8" s="12">
        <f t="shared" si="3"/>
        <v>1</v>
      </c>
      <c r="N8" s="12">
        <f t="shared" si="4"/>
        <v>0</v>
      </c>
    </row>
    <row r="9" spans="1:14" hidden="1" outlineLevel="2">
      <c r="A9" s="10" t="s">
        <v>81</v>
      </c>
      <c r="B9" s="11">
        <v>9</v>
      </c>
      <c r="C9" s="11">
        <v>0</v>
      </c>
      <c r="D9" s="11">
        <v>0</v>
      </c>
      <c r="E9" s="11">
        <v>0</v>
      </c>
      <c r="F9" s="11">
        <v>0</v>
      </c>
      <c r="G9" s="11">
        <v>0</v>
      </c>
      <c r="H9" s="11">
        <f t="shared" si="0"/>
        <v>0</v>
      </c>
      <c r="I9" s="11">
        <v>3</v>
      </c>
      <c r="J9" s="11">
        <v>3</v>
      </c>
      <c r="K9" s="11">
        <f t="shared" si="1"/>
        <v>3</v>
      </c>
      <c r="L9" s="11">
        <f t="shared" si="2"/>
        <v>6</v>
      </c>
      <c r="M9" s="12">
        <f t="shared" si="3"/>
        <v>0</v>
      </c>
      <c r="N9" s="12">
        <f t="shared" si="4"/>
        <v>1</v>
      </c>
    </row>
    <row r="10" spans="1:14" hidden="1" outlineLevel="2">
      <c r="A10" s="10" t="s">
        <v>82</v>
      </c>
      <c r="B10" s="11">
        <v>9</v>
      </c>
      <c r="C10" s="11">
        <v>0</v>
      </c>
      <c r="D10" s="11">
        <v>0</v>
      </c>
      <c r="E10" s="11">
        <v>0</v>
      </c>
      <c r="F10" s="11">
        <v>0</v>
      </c>
      <c r="G10" s="11">
        <v>0</v>
      </c>
      <c r="H10" s="11">
        <f t="shared" si="0"/>
        <v>0</v>
      </c>
      <c r="I10" s="11">
        <v>3</v>
      </c>
      <c r="J10" s="11">
        <v>3</v>
      </c>
      <c r="K10" s="11">
        <f t="shared" si="1"/>
        <v>3</v>
      </c>
      <c r="L10" s="11">
        <f t="shared" si="2"/>
        <v>6</v>
      </c>
      <c r="M10" s="12">
        <f t="shared" si="3"/>
        <v>0</v>
      </c>
      <c r="N10" s="12">
        <f t="shared" si="4"/>
        <v>1</v>
      </c>
    </row>
    <row r="11" spans="1:14" hidden="1" outlineLevel="2">
      <c r="A11" s="10" t="s">
        <v>83</v>
      </c>
      <c r="B11" s="11">
        <v>9</v>
      </c>
      <c r="C11" s="11">
        <v>1.5</v>
      </c>
      <c r="D11" s="11">
        <v>0.5</v>
      </c>
      <c r="E11" s="11">
        <v>1</v>
      </c>
      <c r="F11" s="11">
        <v>2</v>
      </c>
      <c r="G11" s="11">
        <v>2.5</v>
      </c>
      <c r="H11" s="11">
        <f t="shared" si="0"/>
        <v>7.5</v>
      </c>
      <c r="I11" s="11">
        <v>14.5</v>
      </c>
      <c r="J11" s="11">
        <v>15</v>
      </c>
      <c r="K11" s="11">
        <f t="shared" si="1"/>
        <v>7.5</v>
      </c>
      <c r="L11" s="11">
        <f t="shared" si="2"/>
        <v>15</v>
      </c>
      <c r="M11" s="12">
        <f t="shared" si="3"/>
        <v>0.51724137931034486</v>
      </c>
      <c r="N11" s="12">
        <f t="shared" si="4"/>
        <v>0.48275862068965514</v>
      </c>
    </row>
    <row r="12" spans="1:14" hidden="1" outlineLevel="2">
      <c r="A12" s="10" t="s">
        <v>84</v>
      </c>
      <c r="B12" s="11">
        <v>9</v>
      </c>
      <c r="C12" s="11">
        <v>0.5</v>
      </c>
      <c r="D12" s="11">
        <v>0.5</v>
      </c>
      <c r="E12" s="11">
        <v>0</v>
      </c>
      <c r="F12" s="11">
        <v>0</v>
      </c>
      <c r="G12" s="11">
        <v>1</v>
      </c>
      <c r="H12" s="11">
        <f t="shared" si="0"/>
        <v>2</v>
      </c>
      <c r="I12" s="11">
        <v>3</v>
      </c>
      <c r="J12" s="11">
        <v>3</v>
      </c>
      <c r="K12" s="11">
        <f t="shared" si="1"/>
        <v>1</v>
      </c>
      <c r="L12" s="11">
        <f t="shared" si="2"/>
        <v>2</v>
      </c>
      <c r="M12" s="12">
        <f t="shared" si="3"/>
        <v>0.66666666666666663</v>
      </c>
      <c r="N12" s="12">
        <f t="shared" si="4"/>
        <v>0.33333333333333337</v>
      </c>
    </row>
    <row r="13" spans="1:14" hidden="1" outlineLevel="2">
      <c r="A13" s="10" t="s">
        <v>85</v>
      </c>
      <c r="B13" s="11">
        <v>9</v>
      </c>
      <c r="C13" s="11">
        <v>0</v>
      </c>
      <c r="D13" s="11">
        <v>0</v>
      </c>
      <c r="E13" s="11">
        <v>0</v>
      </c>
      <c r="F13" s="11">
        <v>0</v>
      </c>
      <c r="G13" s="11">
        <v>0</v>
      </c>
      <c r="H13" s="11">
        <f t="shared" si="0"/>
        <v>0</v>
      </c>
      <c r="I13" s="11">
        <v>3</v>
      </c>
      <c r="J13" s="11">
        <v>3</v>
      </c>
      <c r="K13" s="11">
        <f t="shared" si="1"/>
        <v>3</v>
      </c>
      <c r="L13" s="11">
        <f t="shared" si="2"/>
        <v>6</v>
      </c>
      <c r="M13" s="12">
        <f t="shared" si="3"/>
        <v>0</v>
      </c>
      <c r="N13" s="12">
        <f t="shared" si="4"/>
        <v>1</v>
      </c>
    </row>
    <row r="14" spans="1:14" hidden="1" outlineLevel="2">
      <c r="A14" s="10" t="s">
        <v>86</v>
      </c>
      <c r="B14" s="11">
        <v>9</v>
      </c>
      <c r="C14" s="11">
        <v>0.5</v>
      </c>
      <c r="D14" s="11">
        <v>0</v>
      </c>
      <c r="E14" s="11">
        <v>0</v>
      </c>
      <c r="F14" s="11">
        <v>0</v>
      </c>
      <c r="G14" s="11">
        <v>1</v>
      </c>
      <c r="H14" s="11">
        <f t="shared" si="0"/>
        <v>1.5</v>
      </c>
      <c r="I14" s="11">
        <v>3</v>
      </c>
      <c r="J14" s="11">
        <v>3</v>
      </c>
      <c r="K14" s="11">
        <f t="shared" si="1"/>
        <v>1.5</v>
      </c>
      <c r="L14" s="11">
        <f t="shared" si="2"/>
        <v>3</v>
      </c>
      <c r="M14" s="12">
        <f t="shared" si="3"/>
        <v>0.5</v>
      </c>
      <c r="N14" s="12">
        <f t="shared" si="4"/>
        <v>0.5</v>
      </c>
    </row>
    <row r="15" spans="1:14" hidden="1" outlineLevel="2">
      <c r="A15" s="10" t="s">
        <v>87</v>
      </c>
      <c r="B15" s="11">
        <v>9</v>
      </c>
      <c r="C15" s="11">
        <v>0</v>
      </c>
      <c r="D15" s="11">
        <v>0</v>
      </c>
      <c r="E15" s="11">
        <v>0</v>
      </c>
      <c r="F15" s="11">
        <v>0</v>
      </c>
      <c r="G15" s="11">
        <v>0.5</v>
      </c>
      <c r="H15" s="11">
        <f t="shared" si="0"/>
        <v>0.5</v>
      </c>
      <c r="I15" s="11">
        <v>3</v>
      </c>
      <c r="J15" s="11">
        <v>3</v>
      </c>
      <c r="K15" s="11">
        <f t="shared" si="1"/>
        <v>2.5</v>
      </c>
      <c r="L15" s="11">
        <f t="shared" si="2"/>
        <v>5</v>
      </c>
      <c r="M15" s="12">
        <f t="shared" si="3"/>
        <v>0.16666666666666666</v>
      </c>
      <c r="N15" s="12">
        <f t="shared" si="4"/>
        <v>0.83333333333333337</v>
      </c>
    </row>
    <row r="16" spans="1:14" hidden="1" outlineLevel="2">
      <c r="A16" s="10" t="s">
        <v>88</v>
      </c>
      <c r="B16" s="11">
        <v>9</v>
      </c>
      <c r="C16" s="11">
        <v>0</v>
      </c>
      <c r="D16" s="11">
        <v>0</v>
      </c>
      <c r="E16" s="11">
        <v>0</v>
      </c>
      <c r="F16" s="11">
        <v>0</v>
      </c>
      <c r="G16" s="11">
        <v>0.5</v>
      </c>
      <c r="H16" s="11">
        <f t="shared" si="0"/>
        <v>0.5</v>
      </c>
      <c r="I16" s="11">
        <v>3</v>
      </c>
      <c r="J16" s="11">
        <v>3</v>
      </c>
      <c r="K16" s="11">
        <f t="shared" si="1"/>
        <v>2.5</v>
      </c>
      <c r="L16" s="11">
        <f t="shared" si="2"/>
        <v>5</v>
      </c>
      <c r="M16" s="12">
        <f t="shared" si="3"/>
        <v>0.16666666666666666</v>
      </c>
      <c r="N16" s="12">
        <f t="shared" si="4"/>
        <v>0.83333333333333337</v>
      </c>
    </row>
    <row r="17" spans="1:14" hidden="1" outlineLevel="2">
      <c r="A17" s="10" t="s">
        <v>89</v>
      </c>
      <c r="B17" s="11">
        <v>9</v>
      </c>
      <c r="C17" s="11">
        <v>0</v>
      </c>
      <c r="D17" s="11">
        <v>0</v>
      </c>
      <c r="E17" s="11">
        <v>0</v>
      </c>
      <c r="F17" s="11">
        <v>0</v>
      </c>
      <c r="G17" s="11">
        <v>0.5</v>
      </c>
      <c r="H17" s="11">
        <f t="shared" si="0"/>
        <v>0.5</v>
      </c>
      <c r="I17" s="11">
        <v>3</v>
      </c>
      <c r="J17" s="11">
        <v>3</v>
      </c>
      <c r="K17" s="11">
        <f t="shared" si="1"/>
        <v>2.5</v>
      </c>
      <c r="L17" s="11">
        <f t="shared" si="2"/>
        <v>5</v>
      </c>
      <c r="M17" s="12">
        <f t="shared" si="3"/>
        <v>0.16666666666666666</v>
      </c>
      <c r="N17" s="12">
        <f t="shared" si="4"/>
        <v>0.83333333333333337</v>
      </c>
    </row>
    <row r="18" spans="1:14" hidden="1" outlineLevel="2">
      <c r="A18" s="10" t="s">
        <v>90</v>
      </c>
      <c r="B18" s="11">
        <v>9</v>
      </c>
      <c r="C18" s="11">
        <v>0</v>
      </c>
      <c r="D18" s="11">
        <v>0</v>
      </c>
      <c r="E18" s="11">
        <v>0</v>
      </c>
      <c r="F18" s="11">
        <v>0</v>
      </c>
      <c r="G18" s="11">
        <v>0</v>
      </c>
      <c r="H18" s="11">
        <f t="shared" si="0"/>
        <v>0</v>
      </c>
      <c r="I18" s="11">
        <v>3</v>
      </c>
      <c r="J18" s="11">
        <v>3</v>
      </c>
      <c r="K18" s="11">
        <f t="shared" si="1"/>
        <v>3</v>
      </c>
      <c r="L18" s="11">
        <f t="shared" si="2"/>
        <v>6</v>
      </c>
      <c r="M18" s="12">
        <f t="shared" si="3"/>
        <v>0</v>
      </c>
      <c r="N18" s="12">
        <f t="shared" si="4"/>
        <v>1</v>
      </c>
    </row>
    <row r="19" spans="1:14" ht="41.25" customHeight="1" outlineLevel="1" collapsed="1">
      <c r="A19" s="58">
        <f>SUBTOTAL(3,A2:A18)</f>
        <v>17</v>
      </c>
      <c r="B19" s="19" t="s">
        <v>64</v>
      </c>
      <c r="C19" s="20">
        <f t="shared" ref="C19:N19" si="5">SUBTOTAL(1,C2:C18)</f>
        <v>0.20588235294117646</v>
      </c>
      <c r="D19" s="20">
        <f t="shared" si="5"/>
        <v>0.11764705882352941</v>
      </c>
      <c r="E19" s="20">
        <f t="shared" si="5"/>
        <v>8.8235294117647065E-2</v>
      </c>
      <c r="F19" s="20">
        <f t="shared" si="5"/>
        <v>0.14705882352941177</v>
      </c>
      <c r="G19" s="20">
        <f t="shared" si="5"/>
        <v>0.55882352941176472</v>
      </c>
      <c r="H19" s="20">
        <f t="shared" si="5"/>
        <v>1.1176470588235294</v>
      </c>
      <c r="I19" s="20">
        <f t="shared" si="5"/>
        <v>3.6764705882352939</v>
      </c>
      <c r="J19" s="20">
        <f t="shared" si="5"/>
        <v>3.7058823529411766</v>
      </c>
      <c r="K19" s="20">
        <f t="shared" si="5"/>
        <v>2.5882352941176472</v>
      </c>
      <c r="L19" s="20">
        <f t="shared" si="5"/>
        <v>5.1764705882352944</v>
      </c>
      <c r="M19" s="21">
        <f t="shared" si="5"/>
        <v>0.2559161595672752</v>
      </c>
      <c r="N19" s="21">
        <f t="shared" si="5"/>
        <v>0.74408384043272491</v>
      </c>
    </row>
    <row r="20" spans="1:14" hidden="1" outlineLevel="2">
      <c r="A20" s="10" t="s">
        <v>91</v>
      </c>
      <c r="B20" s="11">
        <v>10</v>
      </c>
      <c r="C20" s="11">
        <v>1</v>
      </c>
      <c r="D20" s="11">
        <v>1</v>
      </c>
      <c r="E20" s="11">
        <v>1.5</v>
      </c>
      <c r="F20" s="11">
        <v>1.5</v>
      </c>
      <c r="G20" s="11">
        <v>1</v>
      </c>
      <c r="H20" s="11">
        <f t="shared" ref="H20:H34" si="6">SUM(C20:G20)</f>
        <v>6</v>
      </c>
      <c r="I20" s="11">
        <v>9</v>
      </c>
      <c r="J20" s="11">
        <v>9</v>
      </c>
      <c r="K20" s="11">
        <f t="shared" ref="K20:K34" si="7">J20-H20</f>
        <v>3</v>
      </c>
      <c r="L20" s="11">
        <f t="shared" ref="L20:L34" si="8">K20*2</f>
        <v>6</v>
      </c>
      <c r="M20" s="12">
        <f t="shared" ref="M20:M34" si="9">H20/I20</f>
        <v>0.66666666666666663</v>
      </c>
      <c r="N20" s="12">
        <f t="shared" ref="N20:N34" si="10">100%-M20</f>
        <v>0.33333333333333337</v>
      </c>
    </row>
    <row r="21" spans="1:14" hidden="1" outlineLevel="2">
      <c r="A21" s="10" t="s">
        <v>92</v>
      </c>
      <c r="B21" s="11">
        <v>10</v>
      </c>
      <c r="C21" s="11">
        <v>0.5</v>
      </c>
      <c r="D21" s="11">
        <v>1</v>
      </c>
      <c r="E21" s="11">
        <v>0.5</v>
      </c>
      <c r="F21" s="11">
        <v>1.5</v>
      </c>
      <c r="G21" s="11">
        <v>1.5</v>
      </c>
      <c r="H21" s="11">
        <f t="shared" si="6"/>
        <v>5</v>
      </c>
      <c r="I21" s="11">
        <v>6</v>
      </c>
      <c r="J21" s="11">
        <v>9</v>
      </c>
      <c r="K21" s="11">
        <f t="shared" si="7"/>
        <v>4</v>
      </c>
      <c r="L21" s="11">
        <f t="shared" si="8"/>
        <v>8</v>
      </c>
      <c r="M21" s="12">
        <f t="shared" si="9"/>
        <v>0.83333333333333337</v>
      </c>
      <c r="N21" s="12">
        <f t="shared" si="10"/>
        <v>0.16666666666666663</v>
      </c>
    </row>
    <row r="22" spans="1:14" hidden="1" outlineLevel="2">
      <c r="A22" s="10" t="s">
        <v>93</v>
      </c>
      <c r="B22" s="11">
        <v>10</v>
      </c>
      <c r="C22" s="11">
        <v>2</v>
      </c>
      <c r="D22" s="11">
        <v>0.5</v>
      </c>
      <c r="E22" s="11">
        <v>1</v>
      </c>
      <c r="F22" s="11">
        <v>0.5</v>
      </c>
      <c r="G22" s="11">
        <v>2</v>
      </c>
      <c r="H22" s="11">
        <f t="shared" si="6"/>
        <v>6</v>
      </c>
      <c r="I22" s="11">
        <v>11.5</v>
      </c>
      <c r="J22" s="11">
        <v>9</v>
      </c>
      <c r="K22" s="11">
        <f t="shared" si="7"/>
        <v>3</v>
      </c>
      <c r="L22" s="11">
        <f t="shared" si="8"/>
        <v>6</v>
      </c>
      <c r="M22" s="12">
        <f t="shared" si="9"/>
        <v>0.52173913043478259</v>
      </c>
      <c r="N22" s="12">
        <f t="shared" si="10"/>
        <v>0.47826086956521741</v>
      </c>
    </row>
    <row r="23" spans="1:14" hidden="1" outlineLevel="2">
      <c r="A23" s="10" t="s">
        <v>94</v>
      </c>
      <c r="B23" s="11">
        <v>10</v>
      </c>
      <c r="C23" s="11">
        <v>0</v>
      </c>
      <c r="D23" s="11">
        <v>0.5</v>
      </c>
      <c r="E23" s="11">
        <v>0.5</v>
      </c>
      <c r="F23" s="11">
        <v>0</v>
      </c>
      <c r="G23" s="11">
        <v>1</v>
      </c>
      <c r="H23" s="11">
        <f t="shared" si="6"/>
        <v>2</v>
      </c>
      <c r="I23" s="11">
        <v>8</v>
      </c>
      <c r="J23" s="11">
        <v>9</v>
      </c>
      <c r="K23" s="11">
        <f t="shared" si="7"/>
        <v>7</v>
      </c>
      <c r="L23" s="11">
        <f t="shared" si="8"/>
        <v>14</v>
      </c>
      <c r="M23" s="12">
        <f t="shared" si="9"/>
        <v>0.25</v>
      </c>
      <c r="N23" s="12">
        <f t="shared" si="10"/>
        <v>0.75</v>
      </c>
    </row>
    <row r="24" spans="1:14" hidden="1" outlineLevel="2">
      <c r="A24" s="10" t="s">
        <v>95</v>
      </c>
      <c r="B24" s="11">
        <v>10</v>
      </c>
      <c r="C24" s="11">
        <v>0.5</v>
      </c>
      <c r="D24" s="11">
        <v>0</v>
      </c>
      <c r="E24" s="11">
        <v>0.5</v>
      </c>
      <c r="F24" s="11">
        <v>0</v>
      </c>
      <c r="G24" s="11">
        <v>1</v>
      </c>
      <c r="H24" s="11">
        <f t="shared" si="6"/>
        <v>2</v>
      </c>
      <c r="I24" s="11">
        <v>9</v>
      </c>
      <c r="J24" s="11">
        <v>9</v>
      </c>
      <c r="K24" s="11">
        <f t="shared" si="7"/>
        <v>7</v>
      </c>
      <c r="L24" s="11">
        <f t="shared" si="8"/>
        <v>14</v>
      </c>
      <c r="M24" s="12">
        <f t="shared" si="9"/>
        <v>0.22222222222222221</v>
      </c>
      <c r="N24" s="12">
        <f t="shared" si="10"/>
        <v>0.77777777777777779</v>
      </c>
    </row>
    <row r="25" spans="1:14" hidden="1" outlineLevel="2">
      <c r="A25" s="10" t="s">
        <v>96</v>
      </c>
      <c r="B25" s="11">
        <v>10</v>
      </c>
      <c r="C25" s="11">
        <v>1.5</v>
      </c>
      <c r="D25" s="11">
        <v>1</v>
      </c>
      <c r="E25" s="11">
        <v>1.5</v>
      </c>
      <c r="F25" s="11">
        <v>1.5</v>
      </c>
      <c r="G25" s="11">
        <v>2.5</v>
      </c>
      <c r="H25" s="11">
        <f t="shared" si="6"/>
        <v>8</v>
      </c>
      <c r="I25" s="11">
        <v>9</v>
      </c>
      <c r="J25" s="11">
        <v>9</v>
      </c>
      <c r="K25" s="11">
        <f t="shared" si="7"/>
        <v>1</v>
      </c>
      <c r="L25" s="11">
        <f t="shared" si="8"/>
        <v>2</v>
      </c>
      <c r="M25" s="12">
        <f t="shared" si="9"/>
        <v>0.88888888888888884</v>
      </c>
      <c r="N25" s="12">
        <f t="shared" si="10"/>
        <v>0.11111111111111116</v>
      </c>
    </row>
    <row r="26" spans="1:14" hidden="1" outlineLevel="2">
      <c r="A26" s="10" t="s">
        <v>97</v>
      </c>
      <c r="B26" s="11">
        <v>10</v>
      </c>
      <c r="C26" s="11">
        <v>0.5</v>
      </c>
      <c r="D26" s="11">
        <v>0.5</v>
      </c>
      <c r="E26" s="11">
        <v>0.5</v>
      </c>
      <c r="F26" s="11">
        <v>0.5</v>
      </c>
      <c r="G26" s="11">
        <v>1</v>
      </c>
      <c r="H26" s="11">
        <f t="shared" si="6"/>
        <v>3</v>
      </c>
      <c r="I26" s="11">
        <v>3</v>
      </c>
      <c r="J26" s="11">
        <v>9</v>
      </c>
      <c r="K26" s="11">
        <f t="shared" si="7"/>
        <v>6</v>
      </c>
      <c r="L26" s="11">
        <f t="shared" si="8"/>
        <v>12</v>
      </c>
      <c r="M26" s="12">
        <f t="shared" si="9"/>
        <v>1</v>
      </c>
      <c r="N26" s="12">
        <f t="shared" si="10"/>
        <v>0</v>
      </c>
    </row>
    <row r="27" spans="1:14" hidden="1" outlineLevel="2">
      <c r="A27" s="10" t="s">
        <v>98</v>
      </c>
      <c r="B27" s="11">
        <v>10</v>
      </c>
      <c r="C27" s="11">
        <v>1</v>
      </c>
      <c r="D27" s="11">
        <v>1.5</v>
      </c>
      <c r="E27" s="11">
        <v>1.5</v>
      </c>
      <c r="F27" s="11">
        <v>2.5</v>
      </c>
      <c r="G27" s="11">
        <v>2.5</v>
      </c>
      <c r="H27" s="11">
        <f t="shared" si="6"/>
        <v>9</v>
      </c>
      <c r="I27" s="11">
        <v>10.5</v>
      </c>
      <c r="J27" s="11">
        <v>9</v>
      </c>
      <c r="K27" s="11">
        <f t="shared" si="7"/>
        <v>0</v>
      </c>
      <c r="L27" s="11">
        <f t="shared" si="8"/>
        <v>0</v>
      </c>
      <c r="M27" s="12">
        <f t="shared" si="9"/>
        <v>0.8571428571428571</v>
      </c>
      <c r="N27" s="12">
        <f t="shared" si="10"/>
        <v>0.1428571428571429</v>
      </c>
    </row>
    <row r="28" spans="1:14" hidden="1" outlineLevel="2">
      <c r="A28" s="10" t="s">
        <v>99</v>
      </c>
      <c r="B28" s="11">
        <v>10</v>
      </c>
      <c r="C28" s="11">
        <v>1.5</v>
      </c>
      <c r="D28" s="11">
        <v>0.5</v>
      </c>
      <c r="E28" s="11">
        <v>1</v>
      </c>
      <c r="F28" s="11">
        <v>1.5</v>
      </c>
      <c r="G28" s="11">
        <v>2</v>
      </c>
      <c r="H28" s="11">
        <f t="shared" si="6"/>
        <v>6.5</v>
      </c>
      <c r="I28" s="11">
        <v>10.5</v>
      </c>
      <c r="J28" s="11">
        <v>9</v>
      </c>
      <c r="K28" s="11">
        <f t="shared" si="7"/>
        <v>2.5</v>
      </c>
      <c r="L28" s="11">
        <f t="shared" si="8"/>
        <v>5</v>
      </c>
      <c r="M28" s="12">
        <f t="shared" si="9"/>
        <v>0.61904761904761907</v>
      </c>
      <c r="N28" s="12">
        <f t="shared" si="10"/>
        <v>0.38095238095238093</v>
      </c>
    </row>
    <row r="29" spans="1:14" hidden="1" outlineLevel="2">
      <c r="A29" s="10" t="s">
        <v>100</v>
      </c>
      <c r="B29" s="11">
        <v>10</v>
      </c>
      <c r="C29" s="11">
        <v>1</v>
      </c>
      <c r="D29" s="11">
        <v>1.5</v>
      </c>
      <c r="E29" s="11">
        <v>1.5</v>
      </c>
      <c r="F29" s="11">
        <v>2</v>
      </c>
      <c r="G29" s="11">
        <v>2</v>
      </c>
      <c r="H29" s="11">
        <f t="shared" si="6"/>
        <v>8</v>
      </c>
      <c r="I29" s="11">
        <v>9</v>
      </c>
      <c r="J29" s="11">
        <v>9</v>
      </c>
      <c r="K29" s="11">
        <f t="shared" si="7"/>
        <v>1</v>
      </c>
      <c r="L29" s="11">
        <f t="shared" si="8"/>
        <v>2</v>
      </c>
      <c r="M29" s="12">
        <f t="shared" si="9"/>
        <v>0.88888888888888884</v>
      </c>
      <c r="N29" s="12">
        <f t="shared" si="10"/>
        <v>0.11111111111111116</v>
      </c>
    </row>
    <row r="30" spans="1:14" hidden="1" outlineLevel="2">
      <c r="A30" s="10" t="s">
        <v>101</v>
      </c>
      <c r="B30" s="11">
        <v>10</v>
      </c>
      <c r="C30" s="11">
        <v>0.5</v>
      </c>
      <c r="D30" s="11">
        <v>1</v>
      </c>
      <c r="E30" s="11">
        <v>1</v>
      </c>
      <c r="F30" s="11">
        <v>1</v>
      </c>
      <c r="G30" s="11">
        <v>2</v>
      </c>
      <c r="H30" s="11">
        <f t="shared" si="6"/>
        <v>5.5</v>
      </c>
      <c r="I30" s="11">
        <v>6</v>
      </c>
      <c r="J30" s="11">
        <v>9</v>
      </c>
      <c r="K30" s="11">
        <f t="shared" si="7"/>
        <v>3.5</v>
      </c>
      <c r="L30" s="11">
        <f t="shared" si="8"/>
        <v>7</v>
      </c>
      <c r="M30" s="12">
        <f t="shared" si="9"/>
        <v>0.91666666666666663</v>
      </c>
      <c r="N30" s="12">
        <f t="shared" si="10"/>
        <v>8.333333333333337E-2</v>
      </c>
    </row>
    <row r="31" spans="1:14" hidden="1" outlineLevel="2">
      <c r="A31" s="10" t="s">
        <v>102</v>
      </c>
      <c r="B31" s="11">
        <v>10</v>
      </c>
      <c r="C31" s="11">
        <v>0</v>
      </c>
      <c r="D31" s="11">
        <v>0.5</v>
      </c>
      <c r="E31" s="11">
        <v>1</v>
      </c>
      <c r="F31" s="11">
        <v>0.5</v>
      </c>
      <c r="G31" s="11">
        <v>0.5</v>
      </c>
      <c r="H31" s="11">
        <f t="shared" si="6"/>
        <v>2.5</v>
      </c>
      <c r="I31" s="11">
        <v>6</v>
      </c>
      <c r="J31" s="11">
        <v>9</v>
      </c>
      <c r="K31" s="11">
        <f t="shared" si="7"/>
        <v>6.5</v>
      </c>
      <c r="L31" s="11">
        <f t="shared" si="8"/>
        <v>13</v>
      </c>
      <c r="M31" s="12">
        <f t="shared" si="9"/>
        <v>0.41666666666666669</v>
      </c>
      <c r="N31" s="12">
        <f t="shared" si="10"/>
        <v>0.58333333333333326</v>
      </c>
    </row>
    <row r="32" spans="1:14" hidden="1" outlineLevel="2">
      <c r="A32" s="10" t="s">
        <v>103</v>
      </c>
      <c r="B32" s="11">
        <v>10</v>
      </c>
      <c r="C32" s="11">
        <v>1.5</v>
      </c>
      <c r="D32" s="11">
        <v>1</v>
      </c>
      <c r="E32" s="11">
        <v>0.5</v>
      </c>
      <c r="F32" s="11">
        <v>1.5</v>
      </c>
      <c r="G32" s="11">
        <v>1</v>
      </c>
      <c r="H32" s="11">
        <f t="shared" si="6"/>
        <v>5.5</v>
      </c>
      <c r="I32" s="11">
        <v>8</v>
      </c>
      <c r="J32" s="11">
        <v>9</v>
      </c>
      <c r="K32" s="11">
        <f t="shared" si="7"/>
        <v>3.5</v>
      </c>
      <c r="L32" s="11">
        <f t="shared" si="8"/>
        <v>7</v>
      </c>
      <c r="M32" s="12">
        <f t="shared" si="9"/>
        <v>0.6875</v>
      </c>
      <c r="N32" s="12">
        <f t="shared" si="10"/>
        <v>0.3125</v>
      </c>
    </row>
    <row r="33" spans="1:14" hidden="1" outlineLevel="2">
      <c r="A33" s="10" t="s">
        <v>104</v>
      </c>
      <c r="B33" s="11">
        <v>10</v>
      </c>
      <c r="C33" s="11">
        <v>0.5</v>
      </c>
      <c r="D33" s="11">
        <v>1</v>
      </c>
      <c r="E33" s="11">
        <v>1</v>
      </c>
      <c r="F33" s="11">
        <v>1.5</v>
      </c>
      <c r="G33" s="11">
        <v>1.5</v>
      </c>
      <c r="H33" s="11">
        <f t="shared" si="6"/>
        <v>5.5</v>
      </c>
      <c r="I33" s="11">
        <v>6</v>
      </c>
      <c r="J33" s="11">
        <v>9</v>
      </c>
      <c r="K33" s="11">
        <f t="shared" si="7"/>
        <v>3.5</v>
      </c>
      <c r="L33" s="11">
        <f t="shared" si="8"/>
        <v>7</v>
      </c>
      <c r="M33" s="12">
        <f t="shared" si="9"/>
        <v>0.91666666666666663</v>
      </c>
      <c r="N33" s="12">
        <f t="shared" si="10"/>
        <v>8.333333333333337E-2</v>
      </c>
    </row>
    <row r="34" spans="1:14" hidden="1" outlineLevel="2">
      <c r="A34" s="10" t="s">
        <v>105</v>
      </c>
      <c r="B34" s="11">
        <v>10</v>
      </c>
      <c r="C34" s="11">
        <v>0.5</v>
      </c>
      <c r="D34" s="11">
        <v>0</v>
      </c>
      <c r="E34" s="11">
        <v>0.5</v>
      </c>
      <c r="F34" s="11">
        <v>0</v>
      </c>
      <c r="G34" s="11">
        <v>2</v>
      </c>
      <c r="H34" s="11">
        <f t="shared" si="6"/>
        <v>3</v>
      </c>
      <c r="I34" s="11">
        <v>6</v>
      </c>
      <c r="J34" s="11">
        <v>9</v>
      </c>
      <c r="K34" s="11">
        <f t="shared" si="7"/>
        <v>6</v>
      </c>
      <c r="L34" s="11">
        <f t="shared" si="8"/>
        <v>12</v>
      </c>
      <c r="M34" s="12">
        <f t="shared" si="9"/>
        <v>0.5</v>
      </c>
      <c r="N34" s="12">
        <f t="shared" si="10"/>
        <v>0.5</v>
      </c>
    </row>
    <row r="35" spans="1:14" ht="30.75" customHeight="1" outlineLevel="1" collapsed="1">
      <c r="A35">
        <f>SUBTOTAL(3, A20:A34)</f>
        <v>15</v>
      </c>
      <c r="B35" s="16" t="s">
        <v>65</v>
      </c>
      <c r="C35" s="17">
        <f t="shared" ref="C35:N35" si="11">SUBTOTAL(1,C20:C34)</f>
        <v>0.83333333333333337</v>
      </c>
      <c r="D35" s="17">
        <f t="shared" si="11"/>
        <v>0.76666666666666672</v>
      </c>
      <c r="E35" s="17">
        <f t="shared" si="11"/>
        <v>0.93333333333333335</v>
      </c>
      <c r="F35" s="17">
        <f t="shared" si="11"/>
        <v>1.0666666666666667</v>
      </c>
      <c r="G35" s="17">
        <f t="shared" si="11"/>
        <v>1.5666666666666667</v>
      </c>
      <c r="H35" s="17">
        <f t="shared" si="11"/>
        <v>5.166666666666667</v>
      </c>
      <c r="I35" s="17">
        <f t="shared" si="11"/>
        <v>7.833333333333333</v>
      </c>
      <c r="J35" s="17">
        <f t="shared" si="11"/>
        <v>9</v>
      </c>
      <c r="K35" s="17">
        <f t="shared" si="11"/>
        <v>3.8333333333333335</v>
      </c>
      <c r="L35" s="17">
        <f t="shared" si="11"/>
        <v>7.666666666666667</v>
      </c>
      <c r="M35" s="18">
        <f t="shared" si="11"/>
        <v>0.67902864044168398</v>
      </c>
      <c r="N35" s="18">
        <f t="shared" si="11"/>
        <v>0.32097135955831602</v>
      </c>
    </row>
    <row r="36" spans="1:14" hidden="1" outlineLevel="2">
      <c r="A36" s="10" t="s">
        <v>106</v>
      </c>
      <c r="B36" s="11">
        <v>11</v>
      </c>
      <c r="C36" s="11">
        <v>1</v>
      </c>
      <c r="D36" s="11">
        <v>0.5</v>
      </c>
      <c r="E36" s="11">
        <v>0.5</v>
      </c>
      <c r="F36" s="11">
        <v>0.5</v>
      </c>
      <c r="G36" s="11">
        <v>2</v>
      </c>
      <c r="H36" s="11">
        <f t="shared" ref="H36:H51" si="12">SUM(C36:G36)</f>
        <v>4.5</v>
      </c>
      <c r="I36" s="11">
        <v>13</v>
      </c>
      <c r="J36" s="11">
        <v>15</v>
      </c>
      <c r="K36" s="11">
        <f t="shared" ref="K36:K51" si="13">J36-H36</f>
        <v>10.5</v>
      </c>
      <c r="L36" s="11">
        <f t="shared" ref="L36:L51" si="14">K36*2</f>
        <v>21</v>
      </c>
      <c r="M36" s="12">
        <f t="shared" ref="M36:M51" si="15">H36/I36</f>
        <v>0.34615384615384615</v>
      </c>
      <c r="N36" s="12">
        <f t="shared" ref="N36:N51" si="16">100%-M36</f>
        <v>0.65384615384615385</v>
      </c>
    </row>
    <row r="37" spans="1:14" hidden="1" outlineLevel="2">
      <c r="A37" s="10" t="s">
        <v>107</v>
      </c>
      <c r="B37" s="11">
        <v>11</v>
      </c>
      <c r="C37" s="11">
        <v>0</v>
      </c>
      <c r="D37" s="11">
        <v>0</v>
      </c>
      <c r="E37" s="11">
        <v>0</v>
      </c>
      <c r="F37" s="11">
        <v>0</v>
      </c>
      <c r="G37" s="11">
        <v>0</v>
      </c>
      <c r="H37" s="11">
        <f t="shared" si="12"/>
        <v>0</v>
      </c>
      <c r="I37" s="11">
        <v>3</v>
      </c>
      <c r="J37" s="11">
        <v>15</v>
      </c>
      <c r="K37" s="11">
        <f t="shared" si="13"/>
        <v>15</v>
      </c>
      <c r="L37" s="11">
        <f t="shared" si="14"/>
        <v>30</v>
      </c>
      <c r="M37" s="12">
        <f t="shared" si="15"/>
        <v>0</v>
      </c>
      <c r="N37" s="12">
        <f t="shared" si="16"/>
        <v>1</v>
      </c>
    </row>
    <row r="38" spans="1:14" hidden="1" outlineLevel="2">
      <c r="A38" s="10" t="s">
        <v>108</v>
      </c>
      <c r="B38" s="11">
        <v>11</v>
      </c>
      <c r="C38" s="11">
        <v>2.5</v>
      </c>
      <c r="D38" s="11">
        <v>2.5</v>
      </c>
      <c r="E38" s="11">
        <v>2.5</v>
      </c>
      <c r="F38" s="11">
        <v>3</v>
      </c>
      <c r="G38" s="11">
        <v>4</v>
      </c>
      <c r="H38" s="11">
        <f t="shared" si="12"/>
        <v>14.5</v>
      </c>
      <c r="I38" s="11">
        <v>15</v>
      </c>
      <c r="J38" s="11">
        <v>15</v>
      </c>
      <c r="K38" s="11">
        <f t="shared" si="13"/>
        <v>0.5</v>
      </c>
      <c r="L38" s="11">
        <f t="shared" si="14"/>
        <v>1</v>
      </c>
      <c r="M38" s="12">
        <f t="shared" si="15"/>
        <v>0.96666666666666667</v>
      </c>
      <c r="N38" s="12">
        <f t="shared" si="16"/>
        <v>3.3333333333333326E-2</v>
      </c>
    </row>
    <row r="39" spans="1:14" hidden="1" outlineLevel="2">
      <c r="A39" s="10" t="s">
        <v>109</v>
      </c>
      <c r="B39" s="11">
        <v>11</v>
      </c>
      <c r="C39" s="11">
        <v>0.5</v>
      </c>
      <c r="D39" s="11">
        <v>0.5</v>
      </c>
      <c r="E39" s="11">
        <v>0</v>
      </c>
      <c r="F39" s="11">
        <v>0</v>
      </c>
      <c r="G39" s="11">
        <v>1</v>
      </c>
      <c r="H39" s="11">
        <f t="shared" si="12"/>
        <v>2</v>
      </c>
      <c r="I39" s="11">
        <v>15</v>
      </c>
      <c r="J39" s="11">
        <v>15</v>
      </c>
      <c r="K39" s="11">
        <f t="shared" si="13"/>
        <v>13</v>
      </c>
      <c r="L39" s="11">
        <f t="shared" si="14"/>
        <v>26</v>
      </c>
      <c r="M39" s="12">
        <f t="shared" si="15"/>
        <v>0.13333333333333333</v>
      </c>
      <c r="N39" s="12">
        <f t="shared" si="16"/>
        <v>0.8666666666666667</v>
      </c>
    </row>
    <row r="40" spans="1:14" hidden="1" outlineLevel="2">
      <c r="A40" s="10" t="s">
        <v>110</v>
      </c>
      <c r="B40" s="11">
        <v>11</v>
      </c>
      <c r="C40" s="11">
        <v>1</v>
      </c>
      <c r="D40" s="11">
        <v>1.5</v>
      </c>
      <c r="E40" s="11">
        <v>1.5</v>
      </c>
      <c r="F40" s="11">
        <v>3</v>
      </c>
      <c r="G40" s="11">
        <v>3.5</v>
      </c>
      <c r="H40" s="11">
        <f t="shared" si="12"/>
        <v>10.5</v>
      </c>
      <c r="I40" s="11">
        <v>17.5</v>
      </c>
      <c r="J40" s="11">
        <v>15</v>
      </c>
      <c r="K40" s="11">
        <f t="shared" si="13"/>
        <v>4.5</v>
      </c>
      <c r="L40" s="11">
        <f t="shared" si="14"/>
        <v>9</v>
      </c>
      <c r="M40" s="12">
        <f t="shared" si="15"/>
        <v>0.6</v>
      </c>
      <c r="N40" s="12">
        <f t="shared" si="16"/>
        <v>0.4</v>
      </c>
    </row>
    <row r="41" spans="1:14" hidden="1" outlineLevel="2">
      <c r="A41" s="10" t="s">
        <v>111</v>
      </c>
      <c r="B41" s="11">
        <v>11</v>
      </c>
      <c r="C41" s="11">
        <v>2</v>
      </c>
      <c r="D41" s="11">
        <v>1.5</v>
      </c>
      <c r="E41" s="11">
        <v>2</v>
      </c>
      <c r="F41" s="11">
        <v>3</v>
      </c>
      <c r="G41" s="11">
        <v>4</v>
      </c>
      <c r="H41" s="11">
        <f t="shared" si="12"/>
        <v>12.5</v>
      </c>
      <c r="I41" s="11">
        <v>15</v>
      </c>
      <c r="J41" s="11">
        <v>15</v>
      </c>
      <c r="K41" s="11">
        <f t="shared" si="13"/>
        <v>2.5</v>
      </c>
      <c r="L41" s="11">
        <f t="shared" si="14"/>
        <v>5</v>
      </c>
      <c r="M41" s="12">
        <f t="shared" si="15"/>
        <v>0.83333333333333337</v>
      </c>
      <c r="N41" s="12">
        <f t="shared" si="16"/>
        <v>0.16666666666666663</v>
      </c>
    </row>
    <row r="42" spans="1:14" hidden="1" outlineLevel="2">
      <c r="A42" s="10" t="s">
        <v>112</v>
      </c>
      <c r="B42" s="11">
        <v>11</v>
      </c>
      <c r="C42" s="11">
        <v>1.5</v>
      </c>
      <c r="D42" s="11">
        <v>1.5</v>
      </c>
      <c r="E42" s="11">
        <v>2</v>
      </c>
      <c r="F42" s="11">
        <v>2</v>
      </c>
      <c r="G42" s="11">
        <v>4</v>
      </c>
      <c r="H42" s="11">
        <f t="shared" si="12"/>
        <v>11</v>
      </c>
      <c r="I42" s="11">
        <v>15</v>
      </c>
      <c r="J42" s="11">
        <v>15</v>
      </c>
      <c r="K42" s="11">
        <f t="shared" si="13"/>
        <v>4</v>
      </c>
      <c r="L42" s="11">
        <f t="shared" si="14"/>
        <v>8</v>
      </c>
      <c r="M42" s="12">
        <f t="shared" si="15"/>
        <v>0.73333333333333328</v>
      </c>
      <c r="N42" s="12">
        <f t="shared" si="16"/>
        <v>0.26666666666666672</v>
      </c>
    </row>
    <row r="43" spans="1:14" hidden="1" outlineLevel="2">
      <c r="A43" s="10" t="s">
        <v>113</v>
      </c>
      <c r="B43" s="11">
        <v>11</v>
      </c>
      <c r="C43" s="11">
        <v>1.5</v>
      </c>
      <c r="D43" s="11">
        <v>2</v>
      </c>
      <c r="E43" s="11">
        <v>1.5</v>
      </c>
      <c r="F43" s="11">
        <v>2.5</v>
      </c>
      <c r="G43" s="11">
        <v>3.5</v>
      </c>
      <c r="H43" s="11">
        <f t="shared" si="12"/>
        <v>11</v>
      </c>
      <c r="I43" s="11">
        <v>15</v>
      </c>
      <c r="J43" s="11">
        <v>15</v>
      </c>
      <c r="K43" s="11">
        <f t="shared" si="13"/>
        <v>4</v>
      </c>
      <c r="L43" s="11">
        <f t="shared" si="14"/>
        <v>8</v>
      </c>
      <c r="M43" s="12">
        <f t="shared" si="15"/>
        <v>0.73333333333333328</v>
      </c>
      <c r="N43" s="12">
        <f t="shared" si="16"/>
        <v>0.26666666666666672</v>
      </c>
    </row>
    <row r="44" spans="1:14" hidden="1" outlineLevel="2">
      <c r="A44" s="10" t="s">
        <v>114</v>
      </c>
      <c r="B44" s="11">
        <v>11</v>
      </c>
      <c r="C44" s="11">
        <v>2.5</v>
      </c>
      <c r="D44" s="11">
        <v>2.5</v>
      </c>
      <c r="E44" s="11">
        <v>2.5</v>
      </c>
      <c r="F44" s="11">
        <v>3.5</v>
      </c>
      <c r="G44" s="11">
        <v>4</v>
      </c>
      <c r="H44" s="11">
        <f t="shared" si="12"/>
        <v>15</v>
      </c>
      <c r="I44" s="11">
        <v>15</v>
      </c>
      <c r="J44" s="11">
        <v>15</v>
      </c>
      <c r="K44" s="11">
        <f t="shared" si="13"/>
        <v>0</v>
      </c>
      <c r="L44" s="11">
        <f t="shared" si="14"/>
        <v>0</v>
      </c>
      <c r="M44" s="12">
        <f t="shared" si="15"/>
        <v>1</v>
      </c>
      <c r="N44" s="12">
        <f t="shared" si="16"/>
        <v>0</v>
      </c>
    </row>
    <row r="45" spans="1:14" hidden="1" outlineLevel="2">
      <c r="A45" s="10" t="s">
        <v>115</v>
      </c>
      <c r="B45" s="11">
        <v>11</v>
      </c>
      <c r="C45" s="11">
        <v>0</v>
      </c>
      <c r="D45" s="11">
        <v>0.5</v>
      </c>
      <c r="E45" s="11">
        <v>1.5</v>
      </c>
      <c r="F45" s="11">
        <v>3</v>
      </c>
      <c r="G45" s="11">
        <v>3</v>
      </c>
      <c r="H45" s="11">
        <f t="shared" si="12"/>
        <v>8</v>
      </c>
      <c r="I45" s="11">
        <v>16</v>
      </c>
      <c r="J45" s="11">
        <v>15</v>
      </c>
      <c r="K45" s="11">
        <f t="shared" si="13"/>
        <v>7</v>
      </c>
      <c r="L45" s="11">
        <f t="shared" si="14"/>
        <v>14</v>
      </c>
      <c r="M45" s="12">
        <f t="shared" si="15"/>
        <v>0.5</v>
      </c>
      <c r="N45" s="12">
        <f t="shared" si="16"/>
        <v>0.5</v>
      </c>
    </row>
    <row r="46" spans="1:14" hidden="1" outlineLevel="2">
      <c r="A46" s="10" t="s">
        <v>116</v>
      </c>
      <c r="B46" s="11">
        <v>11</v>
      </c>
      <c r="C46" s="11">
        <v>3</v>
      </c>
      <c r="D46" s="11">
        <v>1.5</v>
      </c>
      <c r="E46" s="11">
        <v>2</v>
      </c>
      <c r="F46" s="11">
        <v>3.5</v>
      </c>
      <c r="G46" s="11">
        <v>5.5</v>
      </c>
      <c r="H46" s="11">
        <f t="shared" si="12"/>
        <v>15.5</v>
      </c>
      <c r="I46" s="11">
        <v>22.5</v>
      </c>
      <c r="J46" s="11">
        <v>21</v>
      </c>
      <c r="K46" s="11">
        <f t="shared" si="13"/>
        <v>5.5</v>
      </c>
      <c r="L46" s="11">
        <f t="shared" si="14"/>
        <v>11</v>
      </c>
      <c r="M46" s="12">
        <f t="shared" si="15"/>
        <v>0.68888888888888888</v>
      </c>
      <c r="N46" s="12">
        <f t="shared" si="16"/>
        <v>0.31111111111111112</v>
      </c>
    </row>
    <row r="47" spans="1:14" hidden="1" outlineLevel="2">
      <c r="A47" s="10" t="s">
        <v>117</v>
      </c>
      <c r="B47" s="11">
        <v>11</v>
      </c>
      <c r="C47" s="11">
        <v>0.5</v>
      </c>
      <c r="D47" s="11">
        <v>0</v>
      </c>
      <c r="E47" s="11">
        <v>0</v>
      </c>
      <c r="F47" s="11">
        <v>0</v>
      </c>
      <c r="G47" s="11">
        <v>0.5</v>
      </c>
      <c r="H47" s="11">
        <f t="shared" si="12"/>
        <v>1</v>
      </c>
      <c r="I47" s="11">
        <v>15</v>
      </c>
      <c r="J47" s="11">
        <v>15</v>
      </c>
      <c r="K47" s="11">
        <f t="shared" si="13"/>
        <v>14</v>
      </c>
      <c r="L47" s="11">
        <f t="shared" si="14"/>
        <v>28</v>
      </c>
      <c r="M47" s="12">
        <f t="shared" si="15"/>
        <v>6.6666666666666666E-2</v>
      </c>
      <c r="N47" s="12">
        <f t="shared" si="16"/>
        <v>0.93333333333333335</v>
      </c>
    </row>
    <row r="48" spans="1:14" hidden="1" outlineLevel="2">
      <c r="A48" s="10" t="s">
        <v>118</v>
      </c>
      <c r="B48" s="11">
        <v>11</v>
      </c>
      <c r="C48" s="11">
        <v>0.5</v>
      </c>
      <c r="D48" s="11">
        <v>1</v>
      </c>
      <c r="E48" s="11">
        <v>1</v>
      </c>
      <c r="F48" s="11">
        <v>1</v>
      </c>
      <c r="G48" s="11">
        <v>2.5</v>
      </c>
      <c r="H48" s="11">
        <f t="shared" si="12"/>
        <v>6</v>
      </c>
      <c r="I48" s="11">
        <v>14.5</v>
      </c>
      <c r="J48" s="11">
        <v>15</v>
      </c>
      <c r="K48" s="11">
        <f t="shared" si="13"/>
        <v>9</v>
      </c>
      <c r="L48" s="11">
        <f t="shared" si="14"/>
        <v>18</v>
      </c>
      <c r="M48" s="12">
        <f t="shared" si="15"/>
        <v>0.41379310344827586</v>
      </c>
      <c r="N48" s="12">
        <f t="shared" si="16"/>
        <v>0.5862068965517242</v>
      </c>
    </row>
    <row r="49" spans="1:14" hidden="1" outlineLevel="2">
      <c r="A49" s="10" t="s">
        <v>119</v>
      </c>
      <c r="B49" s="11">
        <v>11</v>
      </c>
      <c r="C49" s="11">
        <v>1.5</v>
      </c>
      <c r="D49" s="11">
        <v>2.5</v>
      </c>
      <c r="E49" s="11">
        <v>1.5</v>
      </c>
      <c r="F49" s="11">
        <v>3</v>
      </c>
      <c r="G49" s="11">
        <v>2.5</v>
      </c>
      <c r="H49" s="11">
        <f t="shared" si="12"/>
        <v>11</v>
      </c>
      <c r="I49" s="11">
        <v>15.5</v>
      </c>
      <c r="J49" s="11">
        <v>15</v>
      </c>
      <c r="K49" s="11">
        <f t="shared" si="13"/>
        <v>4</v>
      </c>
      <c r="L49" s="11">
        <f t="shared" si="14"/>
        <v>8</v>
      </c>
      <c r="M49" s="12">
        <f t="shared" si="15"/>
        <v>0.70967741935483875</v>
      </c>
      <c r="N49" s="12">
        <f t="shared" si="16"/>
        <v>0.29032258064516125</v>
      </c>
    </row>
    <row r="50" spans="1:14" hidden="1" outlineLevel="2">
      <c r="A50" s="10" t="s">
        <v>120</v>
      </c>
      <c r="B50" s="11">
        <v>11</v>
      </c>
      <c r="C50" s="11">
        <v>3</v>
      </c>
      <c r="D50" s="11">
        <v>2.5</v>
      </c>
      <c r="E50" s="11">
        <v>2.5</v>
      </c>
      <c r="F50" s="11">
        <v>2</v>
      </c>
      <c r="G50" s="11">
        <v>3.5</v>
      </c>
      <c r="H50" s="11">
        <f t="shared" si="12"/>
        <v>13.5</v>
      </c>
      <c r="I50" s="11">
        <v>15</v>
      </c>
      <c r="J50" s="11">
        <v>15</v>
      </c>
      <c r="K50" s="11">
        <f t="shared" si="13"/>
        <v>1.5</v>
      </c>
      <c r="L50" s="11">
        <f t="shared" si="14"/>
        <v>3</v>
      </c>
      <c r="M50" s="12">
        <f t="shared" si="15"/>
        <v>0.9</v>
      </c>
      <c r="N50" s="12">
        <f t="shared" si="16"/>
        <v>9.9999999999999978E-2</v>
      </c>
    </row>
    <row r="51" spans="1:14" hidden="1" outlineLevel="2">
      <c r="A51" s="10" t="s">
        <v>121</v>
      </c>
      <c r="B51" s="11">
        <v>11</v>
      </c>
      <c r="C51" s="11">
        <v>1</v>
      </c>
      <c r="D51" s="11">
        <v>0</v>
      </c>
      <c r="E51" s="11">
        <v>1</v>
      </c>
      <c r="F51" s="11">
        <v>0</v>
      </c>
      <c r="G51" s="11">
        <v>2</v>
      </c>
      <c r="H51" s="11">
        <f t="shared" si="12"/>
        <v>4</v>
      </c>
      <c r="I51" s="11">
        <v>15</v>
      </c>
      <c r="J51" s="11">
        <v>15</v>
      </c>
      <c r="K51" s="11">
        <f t="shared" si="13"/>
        <v>11</v>
      </c>
      <c r="L51" s="11">
        <f t="shared" si="14"/>
        <v>22</v>
      </c>
      <c r="M51" s="12">
        <f t="shared" si="15"/>
        <v>0.26666666666666666</v>
      </c>
      <c r="N51" s="12">
        <f t="shared" si="16"/>
        <v>0.73333333333333339</v>
      </c>
    </row>
    <row r="52" spans="1:14" ht="30" outlineLevel="1" collapsed="1">
      <c r="A52">
        <f>SUBTOTAL(3,A36:A51)</f>
        <v>16</v>
      </c>
      <c r="B52" s="13" t="s">
        <v>66</v>
      </c>
      <c r="C52" s="14">
        <f t="shared" ref="C52:N52" si="17">SUBTOTAL(1,C36:C51)</f>
        <v>1.375</v>
      </c>
      <c r="D52" s="14">
        <f t="shared" si="17"/>
        <v>1.28125</v>
      </c>
      <c r="E52" s="14">
        <f t="shared" si="17"/>
        <v>1.375</v>
      </c>
      <c r="F52" s="14">
        <f t="shared" si="17"/>
        <v>1.875</v>
      </c>
      <c r="G52" s="14">
        <f t="shared" si="17"/>
        <v>2.84375</v>
      </c>
      <c r="H52" s="14">
        <f t="shared" si="17"/>
        <v>8.75</v>
      </c>
      <c r="I52" s="14">
        <f t="shared" si="17"/>
        <v>14.8125</v>
      </c>
      <c r="J52" s="14">
        <f t="shared" si="17"/>
        <v>15.375</v>
      </c>
      <c r="K52" s="14">
        <f t="shared" si="17"/>
        <v>6.625</v>
      </c>
      <c r="L52" s="14">
        <f t="shared" si="17"/>
        <v>13.25</v>
      </c>
      <c r="M52" s="15">
        <f t="shared" si="17"/>
        <v>0.55574041194869894</v>
      </c>
      <c r="N52" s="15">
        <f t="shared" si="17"/>
        <v>0.444259588051301</v>
      </c>
    </row>
    <row r="53" spans="1:14" hidden="1" outlineLevel="2">
      <c r="A53" s="10" t="s">
        <v>122</v>
      </c>
      <c r="B53" s="11">
        <v>12</v>
      </c>
      <c r="C53" s="11">
        <v>2</v>
      </c>
      <c r="D53" s="11">
        <v>2</v>
      </c>
      <c r="E53" s="11">
        <v>3.5</v>
      </c>
      <c r="F53" s="11">
        <v>4.5</v>
      </c>
      <c r="G53" s="11">
        <v>5.5</v>
      </c>
      <c r="H53" s="11">
        <f t="shared" ref="H53:H72" si="18">SUM(C53:G53)</f>
        <v>17.5</v>
      </c>
      <c r="I53" s="11">
        <v>26.5</v>
      </c>
      <c r="J53" s="11">
        <v>21</v>
      </c>
      <c r="K53" s="11">
        <f t="shared" ref="K53:K72" si="19">J53-H53</f>
        <v>3.5</v>
      </c>
      <c r="L53" s="11">
        <f t="shared" ref="L53:L72" si="20">K53*2</f>
        <v>7</v>
      </c>
      <c r="M53" s="12">
        <f t="shared" ref="M53:M72" si="21">H53/I53</f>
        <v>0.660377358490566</v>
      </c>
      <c r="N53" s="12">
        <f t="shared" ref="N53:N72" si="22">100%-M53</f>
        <v>0.339622641509434</v>
      </c>
    </row>
    <row r="54" spans="1:14" hidden="1" outlineLevel="2">
      <c r="A54" s="10" t="s">
        <v>123</v>
      </c>
      <c r="B54" s="11">
        <v>12</v>
      </c>
      <c r="C54" s="11">
        <v>1.5</v>
      </c>
      <c r="D54" s="11">
        <v>2</v>
      </c>
      <c r="E54" s="11">
        <v>2</v>
      </c>
      <c r="F54" s="11">
        <v>2</v>
      </c>
      <c r="G54" s="11">
        <v>6</v>
      </c>
      <c r="H54" s="11">
        <f t="shared" si="18"/>
        <v>13.5</v>
      </c>
      <c r="I54" s="11">
        <v>19.5</v>
      </c>
      <c r="J54" s="11">
        <v>21</v>
      </c>
      <c r="K54" s="11">
        <f t="shared" si="19"/>
        <v>7.5</v>
      </c>
      <c r="L54" s="11">
        <f t="shared" si="20"/>
        <v>15</v>
      </c>
      <c r="M54" s="12">
        <f t="shared" si="21"/>
        <v>0.69230769230769229</v>
      </c>
      <c r="N54" s="12">
        <f t="shared" si="22"/>
        <v>0.30769230769230771</v>
      </c>
    </row>
    <row r="55" spans="1:14" hidden="1" outlineLevel="2">
      <c r="A55" s="10" t="s">
        <v>124</v>
      </c>
      <c r="B55" s="11">
        <v>12</v>
      </c>
      <c r="C55" s="11">
        <v>3</v>
      </c>
      <c r="D55" s="11">
        <v>3</v>
      </c>
      <c r="E55" s="11">
        <v>3.5</v>
      </c>
      <c r="F55" s="11">
        <v>3.5</v>
      </c>
      <c r="G55" s="11">
        <v>5.5</v>
      </c>
      <c r="H55" s="11">
        <f t="shared" si="18"/>
        <v>18.5</v>
      </c>
      <c r="I55" s="11">
        <v>19</v>
      </c>
      <c r="J55" s="11">
        <v>21</v>
      </c>
      <c r="K55" s="11">
        <f t="shared" si="19"/>
        <v>2.5</v>
      </c>
      <c r="L55" s="11">
        <f t="shared" si="20"/>
        <v>5</v>
      </c>
      <c r="M55" s="12">
        <f t="shared" si="21"/>
        <v>0.97368421052631582</v>
      </c>
      <c r="N55" s="12">
        <f t="shared" si="22"/>
        <v>2.6315789473684181E-2</v>
      </c>
    </row>
    <row r="56" spans="1:14" hidden="1" outlineLevel="2">
      <c r="A56" s="10" t="s">
        <v>125</v>
      </c>
      <c r="B56" s="11">
        <v>12</v>
      </c>
      <c r="C56" s="11">
        <v>2.5</v>
      </c>
      <c r="D56" s="11">
        <v>1.5</v>
      </c>
      <c r="E56" s="11">
        <v>3</v>
      </c>
      <c r="F56" s="11">
        <v>4</v>
      </c>
      <c r="G56" s="11">
        <v>4.5</v>
      </c>
      <c r="H56" s="11">
        <f t="shared" si="18"/>
        <v>15.5</v>
      </c>
      <c r="I56" s="11">
        <v>27</v>
      </c>
      <c r="J56" s="11">
        <v>21</v>
      </c>
      <c r="K56" s="11">
        <f t="shared" si="19"/>
        <v>5.5</v>
      </c>
      <c r="L56" s="11">
        <f t="shared" si="20"/>
        <v>11</v>
      </c>
      <c r="M56" s="12">
        <f t="shared" si="21"/>
        <v>0.57407407407407407</v>
      </c>
      <c r="N56" s="12">
        <f t="shared" si="22"/>
        <v>0.42592592592592593</v>
      </c>
    </row>
    <row r="57" spans="1:14" hidden="1" outlineLevel="2">
      <c r="A57" s="10" t="s">
        <v>126</v>
      </c>
      <c r="B57" s="11">
        <v>12</v>
      </c>
      <c r="C57" s="11">
        <v>2</v>
      </c>
      <c r="D57" s="11">
        <v>2.5</v>
      </c>
      <c r="E57" s="11">
        <v>3</v>
      </c>
      <c r="F57" s="11">
        <v>3</v>
      </c>
      <c r="G57" s="11">
        <v>6</v>
      </c>
      <c r="H57" s="11">
        <f t="shared" si="18"/>
        <v>16.5</v>
      </c>
      <c r="I57" s="11">
        <v>22</v>
      </c>
      <c r="J57" s="11">
        <v>21</v>
      </c>
      <c r="K57" s="11">
        <f t="shared" si="19"/>
        <v>4.5</v>
      </c>
      <c r="L57" s="11">
        <f t="shared" si="20"/>
        <v>9</v>
      </c>
      <c r="M57" s="12">
        <f t="shared" si="21"/>
        <v>0.75</v>
      </c>
      <c r="N57" s="12">
        <f t="shared" si="22"/>
        <v>0.25</v>
      </c>
    </row>
    <row r="58" spans="1:14" hidden="1" outlineLevel="2">
      <c r="A58" s="10" t="s">
        <v>127</v>
      </c>
      <c r="B58" s="11">
        <v>12</v>
      </c>
      <c r="C58" s="11">
        <v>2</v>
      </c>
      <c r="D58" s="11">
        <v>1</v>
      </c>
      <c r="E58" s="11">
        <v>2</v>
      </c>
      <c r="F58" s="11">
        <v>2.5</v>
      </c>
      <c r="G58" s="11">
        <v>6.5</v>
      </c>
      <c r="H58" s="11">
        <f t="shared" si="18"/>
        <v>14</v>
      </c>
      <c r="I58" s="11">
        <v>27</v>
      </c>
      <c r="J58" s="11">
        <v>21</v>
      </c>
      <c r="K58" s="11">
        <f t="shared" si="19"/>
        <v>7</v>
      </c>
      <c r="L58" s="11">
        <f t="shared" si="20"/>
        <v>14</v>
      </c>
      <c r="M58" s="12">
        <f t="shared" si="21"/>
        <v>0.51851851851851849</v>
      </c>
      <c r="N58" s="12">
        <f t="shared" si="22"/>
        <v>0.48148148148148151</v>
      </c>
    </row>
    <row r="59" spans="1:14" hidden="1" outlineLevel="2">
      <c r="A59" s="10" t="s">
        <v>128</v>
      </c>
      <c r="B59" s="11">
        <v>12</v>
      </c>
      <c r="C59" s="11">
        <v>0.5</v>
      </c>
      <c r="D59" s="11">
        <v>1.5</v>
      </c>
      <c r="E59" s="11">
        <v>1.5</v>
      </c>
      <c r="F59" s="11">
        <v>2</v>
      </c>
      <c r="G59" s="11">
        <v>2.5</v>
      </c>
      <c r="H59" s="11">
        <f t="shared" si="18"/>
        <v>8</v>
      </c>
      <c r="I59" s="11">
        <v>9</v>
      </c>
      <c r="J59" s="11">
        <v>21</v>
      </c>
      <c r="K59" s="11">
        <f t="shared" si="19"/>
        <v>13</v>
      </c>
      <c r="L59" s="11">
        <f t="shared" si="20"/>
        <v>26</v>
      </c>
      <c r="M59" s="12">
        <f t="shared" si="21"/>
        <v>0.88888888888888884</v>
      </c>
      <c r="N59" s="12">
        <f t="shared" si="22"/>
        <v>0.11111111111111116</v>
      </c>
    </row>
    <row r="60" spans="1:14" hidden="1" outlineLevel="2">
      <c r="A60" s="10" t="s">
        <v>129</v>
      </c>
      <c r="B60" s="11">
        <v>12</v>
      </c>
      <c r="C60" s="11">
        <v>1.5</v>
      </c>
      <c r="D60" s="11">
        <v>2</v>
      </c>
      <c r="E60" s="11">
        <v>2</v>
      </c>
      <c r="F60" s="11">
        <v>2.5</v>
      </c>
      <c r="G60" s="11">
        <v>5</v>
      </c>
      <c r="H60" s="11">
        <f t="shared" si="18"/>
        <v>13</v>
      </c>
      <c r="I60" s="11">
        <v>21.5</v>
      </c>
      <c r="J60" s="11">
        <v>21</v>
      </c>
      <c r="K60" s="11">
        <f t="shared" si="19"/>
        <v>8</v>
      </c>
      <c r="L60" s="11">
        <f t="shared" si="20"/>
        <v>16</v>
      </c>
      <c r="M60" s="12">
        <f t="shared" si="21"/>
        <v>0.60465116279069764</v>
      </c>
      <c r="N60" s="12">
        <f t="shared" si="22"/>
        <v>0.39534883720930236</v>
      </c>
    </row>
    <row r="61" spans="1:14" hidden="1" outlineLevel="2">
      <c r="A61" s="10" t="s">
        <v>130</v>
      </c>
      <c r="B61" s="11">
        <v>12</v>
      </c>
      <c r="C61" s="11">
        <v>2</v>
      </c>
      <c r="D61" s="11">
        <v>2</v>
      </c>
      <c r="E61" s="11">
        <v>2.5</v>
      </c>
      <c r="F61" s="11">
        <v>1.5</v>
      </c>
      <c r="G61" s="11">
        <v>3.5</v>
      </c>
      <c r="H61" s="11">
        <f t="shared" si="18"/>
        <v>11.5</v>
      </c>
      <c r="I61" s="11">
        <v>21</v>
      </c>
      <c r="J61" s="11">
        <v>21</v>
      </c>
      <c r="K61" s="11">
        <f t="shared" si="19"/>
        <v>9.5</v>
      </c>
      <c r="L61" s="11">
        <f t="shared" si="20"/>
        <v>19</v>
      </c>
      <c r="M61" s="12">
        <f t="shared" si="21"/>
        <v>0.54761904761904767</v>
      </c>
      <c r="N61" s="12">
        <f t="shared" si="22"/>
        <v>0.45238095238095233</v>
      </c>
    </row>
    <row r="62" spans="1:14" hidden="1" outlineLevel="2">
      <c r="A62" s="10" t="s">
        <v>131</v>
      </c>
      <c r="B62" s="11">
        <v>12</v>
      </c>
      <c r="C62" s="11">
        <v>2</v>
      </c>
      <c r="D62" s="11">
        <v>2</v>
      </c>
      <c r="E62" s="11">
        <v>3.5</v>
      </c>
      <c r="F62" s="11">
        <v>4</v>
      </c>
      <c r="G62" s="11">
        <v>5.5</v>
      </c>
      <c r="H62" s="11">
        <f t="shared" si="18"/>
        <v>17</v>
      </c>
      <c r="I62" s="11">
        <v>20.5</v>
      </c>
      <c r="J62" s="11">
        <v>21</v>
      </c>
      <c r="K62" s="11">
        <f t="shared" si="19"/>
        <v>4</v>
      </c>
      <c r="L62" s="11">
        <f t="shared" si="20"/>
        <v>8</v>
      </c>
      <c r="M62" s="12">
        <f t="shared" si="21"/>
        <v>0.82926829268292679</v>
      </c>
      <c r="N62" s="12">
        <f t="shared" si="22"/>
        <v>0.17073170731707321</v>
      </c>
    </row>
    <row r="63" spans="1:14" hidden="1" outlineLevel="2">
      <c r="A63" s="10" t="s">
        <v>132</v>
      </c>
      <c r="B63" s="11">
        <v>12</v>
      </c>
      <c r="C63" s="11">
        <v>2</v>
      </c>
      <c r="D63" s="11">
        <v>2.5</v>
      </c>
      <c r="E63" s="11">
        <v>3.5</v>
      </c>
      <c r="F63" s="11">
        <v>4</v>
      </c>
      <c r="G63" s="11">
        <v>5.5</v>
      </c>
      <c r="H63" s="11">
        <f t="shared" si="18"/>
        <v>17.5</v>
      </c>
      <c r="I63" s="11">
        <v>20</v>
      </c>
      <c r="J63" s="11">
        <v>21</v>
      </c>
      <c r="K63" s="11">
        <f t="shared" si="19"/>
        <v>3.5</v>
      </c>
      <c r="L63" s="11">
        <f t="shared" si="20"/>
        <v>7</v>
      </c>
      <c r="M63" s="12">
        <f t="shared" si="21"/>
        <v>0.875</v>
      </c>
      <c r="N63" s="12">
        <f t="shared" si="22"/>
        <v>0.125</v>
      </c>
    </row>
    <row r="64" spans="1:14" hidden="1" outlineLevel="2">
      <c r="A64" s="10" t="s">
        <v>135</v>
      </c>
      <c r="B64" s="11">
        <v>12</v>
      </c>
      <c r="C64" s="11">
        <v>3.5</v>
      </c>
      <c r="D64" s="11">
        <v>3.5</v>
      </c>
      <c r="E64" s="11">
        <v>3</v>
      </c>
      <c r="F64" s="11">
        <v>3</v>
      </c>
      <c r="G64" s="11">
        <v>7.5</v>
      </c>
      <c r="H64" s="11">
        <f t="shared" si="18"/>
        <v>20.5</v>
      </c>
      <c r="I64" s="11">
        <v>21</v>
      </c>
      <c r="J64" s="11">
        <v>21</v>
      </c>
      <c r="K64" s="11">
        <f t="shared" si="19"/>
        <v>0.5</v>
      </c>
      <c r="L64" s="11">
        <f t="shared" si="20"/>
        <v>1</v>
      </c>
      <c r="M64" s="12">
        <f t="shared" si="21"/>
        <v>0.97619047619047616</v>
      </c>
      <c r="N64" s="12">
        <f t="shared" si="22"/>
        <v>2.3809523809523836E-2</v>
      </c>
    </row>
    <row r="65" spans="1:14" hidden="1" outlineLevel="2">
      <c r="A65" s="10" t="s">
        <v>133</v>
      </c>
      <c r="B65" s="11">
        <v>12</v>
      </c>
      <c r="C65" s="11">
        <v>2</v>
      </c>
      <c r="D65" s="11">
        <v>2</v>
      </c>
      <c r="E65" s="11">
        <v>2.5</v>
      </c>
      <c r="F65" s="11">
        <v>3</v>
      </c>
      <c r="G65" s="11">
        <v>8.5</v>
      </c>
      <c r="H65" s="11">
        <f t="shared" si="18"/>
        <v>18</v>
      </c>
      <c r="I65" s="11">
        <v>24</v>
      </c>
      <c r="J65" s="11">
        <v>21</v>
      </c>
      <c r="K65" s="11">
        <f t="shared" si="19"/>
        <v>3</v>
      </c>
      <c r="L65" s="11">
        <f t="shared" si="20"/>
        <v>6</v>
      </c>
      <c r="M65" s="12">
        <f t="shared" si="21"/>
        <v>0.75</v>
      </c>
      <c r="N65" s="12">
        <f t="shared" si="22"/>
        <v>0.25</v>
      </c>
    </row>
    <row r="66" spans="1:14" hidden="1" outlineLevel="2">
      <c r="A66" s="10" t="s">
        <v>134</v>
      </c>
      <c r="B66" s="11">
        <v>12</v>
      </c>
      <c r="C66" s="11">
        <v>2</v>
      </c>
      <c r="D66" s="11">
        <v>3</v>
      </c>
      <c r="E66" s="11">
        <v>3.5</v>
      </c>
      <c r="F66" s="11">
        <v>4</v>
      </c>
      <c r="G66" s="11">
        <v>6</v>
      </c>
      <c r="H66" s="11">
        <f t="shared" si="18"/>
        <v>18.5</v>
      </c>
      <c r="I66" s="11">
        <v>22.5</v>
      </c>
      <c r="J66" s="11">
        <v>21</v>
      </c>
      <c r="K66" s="11">
        <f t="shared" si="19"/>
        <v>2.5</v>
      </c>
      <c r="L66" s="11">
        <f t="shared" si="20"/>
        <v>5</v>
      </c>
      <c r="M66" s="12">
        <f t="shared" si="21"/>
        <v>0.82222222222222219</v>
      </c>
      <c r="N66" s="12">
        <f t="shared" si="22"/>
        <v>0.17777777777777781</v>
      </c>
    </row>
    <row r="67" spans="1:14" hidden="1" outlineLevel="2">
      <c r="A67" s="10" t="s">
        <v>136</v>
      </c>
      <c r="B67" s="11">
        <v>12</v>
      </c>
      <c r="C67" s="11">
        <v>1.5</v>
      </c>
      <c r="D67" s="11">
        <v>1</v>
      </c>
      <c r="E67" s="11">
        <v>1.5</v>
      </c>
      <c r="F67" s="11">
        <v>2.5</v>
      </c>
      <c r="G67" s="11">
        <v>1</v>
      </c>
      <c r="H67" s="11">
        <f t="shared" si="18"/>
        <v>7.5</v>
      </c>
      <c r="I67" s="11">
        <v>9</v>
      </c>
      <c r="J67" s="11">
        <v>21</v>
      </c>
      <c r="K67" s="11">
        <f t="shared" si="19"/>
        <v>13.5</v>
      </c>
      <c r="L67" s="11">
        <f t="shared" si="20"/>
        <v>27</v>
      </c>
      <c r="M67" s="12">
        <f t="shared" si="21"/>
        <v>0.83333333333333337</v>
      </c>
      <c r="N67" s="12">
        <f t="shared" si="22"/>
        <v>0.16666666666666663</v>
      </c>
    </row>
    <row r="68" spans="1:14" hidden="1" outlineLevel="2">
      <c r="A68" s="10" t="s">
        <v>137</v>
      </c>
      <c r="B68" s="11">
        <v>12</v>
      </c>
      <c r="C68" s="11">
        <v>2</v>
      </c>
      <c r="D68" s="11">
        <v>3</v>
      </c>
      <c r="E68" s="11">
        <v>2</v>
      </c>
      <c r="F68" s="11">
        <v>5</v>
      </c>
      <c r="G68" s="11">
        <v>5</v>
      </c>
      <c r="H68" s="11">
        <f t="shared" si="18"/>
        <v>17</v>
      </c>
      <c r="I68" s="11">
        <v>20</v>
      </c>
      <c r="J68" s="11">
        <v>21</v>
      </c>
      <c r="K68" s="11">
        <f t="shared" si="19"/>
        <v>4</v>
      </c>
      <c r="L68" s="11">
        <f t="shared" si="20"/>
        <v>8</v>
      </c>
      <c r="M68" s="12">
        <f t="shared" si="21"/>
        <v>0.85</v>
      </c>
      <c r="N68" s="12">
        <f t="shared" si="22"/>
        <v>0.15000000000000002</v>
      </c>
    </row>
    <row r="69" spans="1:14" hidden="1" outlineLevel="2">
      <c r="A69" s="10" t="s">
        <v>138</v>
      </c>
      <c r="B69" s="11">
        <v>12</v>
      </c>
      <c r="C69" s="11">
        <v>1.5</v>
      </c>
      <c r="D69" s="11">
        <v>2</v>
      </c>
      <c r="E69" s="11">
        <v>2.5</v>
      </c>
      <c r="F69" s="11">
        <v>1</v>
      </c>
      <c r="G69" s="11">
        <v>9.5</v>
      </c>
      <c r="H69" s="11">
        <f t="shared" si="18"/>
        <v>16.5</v>
      </c>
      <c r="I69" s="11">
        <v>19.5</v>
      </c>
      <c r="J69" s="11">
        <v>21</v>
      </c>
      <c r="K69" s="11">
        <f t="shared" si="19"/>
        <v>4.5</v>
      </c>
      <c r="L69" s="11">
        <f t="shared" si="20"/>
        <v>9</v>
      </c>
      <c r="M69" s="12">
        <f t="shared" si="21"/>
        <v>0.84615384615384615</v>
      </c>
      <c r="N69" s="12">
        <f t="shared" si="22"/>
        <v>0.15384615384615385</v>
      </c>
    </row>
    <row r="70" spans="1:14" hidden="1" outlineLevel="2">
      <c r="A70" s="10" t="s">
        <v>139</v>
      </c>
      <c r="B70" s="11">
        <v>12</v>
      </c>
      <c r="C70" s="11">
        <v>2</v>
      </c>
      <c r="D70" s="11">
        <v>1.5</v>
      </c>
      <c r="E70" s="11">
        <v>2</v>
      </c>
      <c r="F70" s="11">
        <v>2</v>
      </c>
      <c r="G70" s="11">
        <v>4.5</v>
      </c>
      <c r="H70" s="11">
        <f t="shared" si="18"/>
        <v>12</v>
      </c>
      <c r="I70" s="11">
        <v>20</v>
      </c>
      <c r="J70" s="11">
        <v>21</v>
      </c>
      <c r="K70" s="11">
        <f t="shared" si="19"/>
        <v>9</v>
      </c>
      <c r="L70" s="11">
        <f t="shared" si="20"/>
        <v>18</v>
      </c>
      <c r="M70" s="12">
        <f t="shared" si="21"/>
        <v>0.6</v>
      </c>
      <c r="N70" s="12">
        <f t="shared" si="22"/>
        <v>0.4</v>
      </c>
    </row>
    <row r="71" spans="1:14" hidden="1" outlineLevel="2">
      <c r="A71" s="10" t="s">
        <v>140</v>
      </c>
      <c r="B71" s="11">
        <v>12</v>
      </c>
      <c r="C71" s="11">
        <v>1.5</v>
      </c>
      <c r="D71" s="11">
        <v>1.5</v>
      </c>
      <c r="E71" s="11">
        <v>2</v>
      </c>
      <c r="F71" s="11">
        <v>2.5</v>
      </c>
      <c r="G71" s="11">
        <v>4.5</v>
      </c>
      <c r="H71" s="11">
        <f t="shared" si="18"/>
        <v>12</v>
      </c>
      <c r="I71" s="11">
        <v>18</v>
      </c>
      <c r="J71" s="11">
        <v>21</v>
      </c>
      <c r="K71" s="11">
        <f t="shared" si="19"/>
        <v>9</v>
      </c>
      <c r="L71" s="11">
        <f t="shared" si="20"/>
        <v>18</v>
      </c>
      <c r="M71" s="12">
        <f t="shared" si="21"/>
        <v>0.66666666666666663</v>
      </c>
      <c r="N71" s="12">
        <f t="shared" si="22"/>
        <v>0.33333333333333337</v>
      </c>
    </row>
    <row r="72" spans="1:14" hidden="1" outlineLevel="2">
      <c r="A72" s="10" t="s">
        <v>141</v>
      </c>
      <c r="B72" s="11">
        <v>12</v>
      </c>
      <c r="C72" s="11">
        <v>2.5</v>
      </c>
      <c r="D72" s="11">
        <v>3</v>
      </c>
      <c r="E72" s="11">
        <v>3</v>
      </c>
      <c r="F72" s="11">
        <v>3.5</v>
      </c>
      <c r="G72" s="11">
        <v>6</v>
      </c>
      <c r="H72" s="11">
        <f t="shared" si="18"/>
        <v>18</v>
      </c>
      <c r="I72" s="11">
        <v>23</v>
      </c>
      <c r="J72" s="11">
        <v>21</v>
      </c>
      <c r="K72" s="11">
        <f t="shared" si="19"/>
        <v>3</v>
      </c>
      <c r="L72" s="11">
        <f t="shared" si="20"/>
        <v>6</v>
      </c>
      <c r="M72" s="12">
        <f t="shared" si="21"/>
        <v>0.78260869565217395</v>
      </c>
      <c r="N72" s="12">
        <f t="shared" si="22"/>
        <v>0.21739130434782605</v>
      </c>
    </row>
    <row r="73" spans="1:14" ht="30" outlineLevel="1" collapsed="1">
      <c r="A73">
        <f>SUBTOTAL(3, A53:A72)</f>
        <v>20</v>
      </c>
      <c r="B73" s="7" t="s">
        <v>67</v>
      </c>
      <c r="C73" s="8">
        <f t="shared" ref="C73:N73" si="23">SUBTOTAL(1,C53:C72)</f>
        <v>1.9750000000000001</v>
      </c>
      <c r="D73" s="8">
        <f t="shared" si="23"/>
        <v>2.125</v>
      </c>
      <c r="E73" s="8">
        <f t="shared" si="23"/>
        <v>2.6</v>
      </c>
      <c r="F73" s="8">
        <f t="shared" si="23"/>
        <v>3</v>
      </c>
      <c r="G73" s="8">
        <f t="shared" si="23"/>
        <v>5.4249999999999998</v>
      </c>
      <c r="H73" s="8">
        <f t="shared" si="23"/>
        <v>15.125</v>
      </c>
      <c r="I73" s="8">
        <f t="shared" si="23"/>
        <v>20.5</v>
      </c>
      <c r="J73" s="8">
        <f t="shared" si="23"/>
        <v>21</v>
      </c>
      <c r="K73" s="8">
        <f t="shared" si="23"/>
        <v>5.875</v>
      </c>
      <c r="L73" s="8">
        <f t="shared" si="23"/>
        <v>11.75</v>
      </c>
      <c r="M73" s="9">
        <f t="shared" si="23"/>
        <v>0.75207822430587234</v>
      </c>
      <c r="N73" s="9">
        <f t="shared" si="23"/>
        <v>0.24792177569412774</v>
      </c>
    </row>
    <row r="74" spans="1:14" ht="30">
      <c r="B74" s="5" t="s">
        <v>68</v>
      </c>
      <c r="C74" s="64">
        <f t="shared" ref="C74:N74" si="24">SUBTOTAL(1,C2:C72)</f>
        <v>1.1397058823529411</v>
      </c>
      <c r="D74" s="64">
        <f t="shared" si="24"/>
        <v>1.125</v>
      </c>
      <c r="E74" s="64">
        <f t="shared" si="24"/>
        <v>1.3161764705882353</v>
      </c>
      <c r="F74" s="64">
        <f t="shared" si="24"/>
        <v>1.5955882352941178</v>
      </c>
      <c r="G74" s="64">
        <f t="shared" si="24"/>
        <v>2.75</v>
      </c>
      <c r="H74" s="64">
        <f t="shared" si="24"/>
        <v>7.9264705882352944</v>
      </c>
      <c r="I74" s="64">
        <f t="shared" si="24"/>
        <v>12.161764705882353</v>
      </c>
      <c r="J74" s="64">
        <f t="shared" si="24"/>
        <v>12.705882352941176</v>
      </c>
      <c r="K74" s="64">
        <f t="shared" si="24"/>
        <v>4.7794117647058822</v>
      </c>
      <c r="L74" s="64">
        <f t="shared" si="24"/>
        <v>9.5588235294117645</v>
      </c>
      <c r="M74" s="6">
        <f t="shared" si="24"/>
        <v>0.56572669700831724</v>
      </c>
      <c r="N74" s="6">
        <f t="shared" si="24"/>
        <v>0.43427330299168276</v>
      </c>
    </row>
    <row r="75" spans="1:14">
      <c r="I75" s="2"/>
      <c r="J75" s="2"/>
      <c r="K75" s="2"/>
      <c r="L75" s="2"/>
      <c r="N75" s="3"/>
    </row>
    <row r="76" spans="1:14">
      <c r="N76" s="3"/>
    </row>
  </sheetData>
  <sortState ref="A2:N69">
    <sortCondition ref="B2:B69"/>
    <sortCondition ref="A2:A69"/>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filterMode="1">
    <tabColor theme="5" tint="-0.249977111117893"/>
  </sheetPr>
  <dimension ref="A1:N74"/>
  <sheetViews>
    <sheetView topLeftCell="A45" zoomScaleNormal="100" workbookViewId="0">
      <selection activeCell="P36" sqref="P36"/>
    </sheetView>
  </sheetViews>
  <sheetFormatPr defaultRowHeight="15"/>
  <cols>
    <col min="1" max="1" width="20.7109375" bestFit="1" customWidth="1"/>
    <col min="13" max="13" width="11.140625" customWidth="1"/>
    <col min="14" max="14" width="12.7109375" customWidth="1"/>
  </cols>
  <sheetData>
    <row r="1" spans="1:14" ht="60">
      <c r="A1" s="22" t="s">
        <v>57</v>
      </c>
      <c r="B1" s="23" t="s">
        <v>5</v>
      </c>
      <c r="C1" s="23" t="s">
        <v>0</v>
      </c>
      <c r="D1" s="23" t="s">
        <v>1</v>
      </c>
      <c r="E1" s="23" t="s">
        <v>2</v>
      </c>
      <c r="F1" s="23" t="s">
        <v>3</v>
      </c>
      <c r="G1" s="23" t="s">
        <v>7</v>
      </c>
      <c r="H1" s="23" t="s">
        <v>60</v>
      </c>
      <c r="I1" s="23" t="s">
        <v>61</v>
      </c>
      <c r="J1" s="23" t="s">
        <v>58</v>
      </c>
      <c r="K1" s="23" t="s">
        <v>59</v>
      </c>
      <c r="L1" s="23" t="s">
        <v>62</v>
      </c>
      <c r="M1" s="23" t="s">
        <v>56</v>
      </c>
      <c r="N1" s="23" t="s">
        <v>63</v>
      </c>
    </row>
    <row r="2" spans="1:14">
      <c r="A2" s="29" t="s">
        <v>74</v>
      </c>
      <c r="B2" s="30">
        <v>9</v>
      </c>
      <c r="C2" s="30">
        <v>0</v>
      </c>
      <c r="D2" s="30">
        <v>0</v>
      </c>
      <c r="E2" s="30">
        <v>0</v>
      </c>
      <c r="F2" s="30">
        <v>0</v>
      </c>
      <c r="G2" s="30">
        <v>0</v>
      </c>
      <c r="H2" s="30">
        <f t="shared" ref="H2:H18" si="0">SUM(C2:G2)</f>
        <v>0</v>
      </c>
      <c r="I2" s="30">
        <v>3</v>
      </c>
      <c r="J2" s="30">
        <v>3</v>
      </c>
      <c r="K2" s="30">
        <f t="shared" ref="K2:K18" si="1">J2-H2</f>
        <v>3</v>
      </c>
      <c r="L2" s="30">
        <f t="shared" ref="L2:L18" si="2">K2*2</f>
        <v>6</v>
      </c>
      <c r="M2" s="31">
        <f t="shared" ref="M2:M18" si="3">H2/I2</f>
        <v>0</v>
      </c>
      <c r="N2" s="31">
        <f t="shared" ref="N2:N18" si="4">100%-M2</f>
        <v>1</v>
      </c>
    </row>
    <row r="3" spans="1:14" hidden="1">
      <c r="A3" s="10" t="s">
        <v>4</v>
      </c>
      <c r="B3" s="11">
        <v>9</v>
      </c>
      <c r="C3" s="11">
        <v>0</v>
      </c>
      <c r="D3" s="11">
        <v>0</v>
      </c>
      <c r="E3" s="11">
        <v>0</v>
      </c>
      <c r="F3" s="11">
        <v>0</v>
      </c>
      <c r="G3" s="11">
        <v>0.5</v>
      </c>
      <c r="H3" s="11">
        <f t="shared" si="0"/>
        <v>0.5</v>
      </c>
      <c r="I3" s="11">
        <v>3</v>
      </c>
      <c r="J3" s="11">
        <v>3</v>
      </c>
      <c r="K3" s="11">
        <f t="shared" si="1"/>
        <v>2.5</v>
      </c>
      <c r="L3" s="11">
        <f t="shared" si="2"/>
        <v>5</v>
      </c>
      <c r="M3" s="12">
        <f t="shared" si="3"/>
        <v>0.16666666666666666</v>
      </c>
      <c r="N3" s="12">
        <f t="shared" si="4"/>
        <v>0.83333333333333337</v>
      </c>
    </row>
    <row r="4" spans="1:14">
      <c r="A4" s="29" t="s">
        <v>76</v>
      </c>
      <c r="B4" s="30">
        <v>9</v>
      </c>
      <c r="C4" s="30">
        <v>0</v>
      </c>
      <c r="D4" s="30">
        <v>0</v>
      </c>
      <c r="E4" s="30">
        <v>0</v>
      </c>
      <c r="F4" s="30">
        <v>0</v>
      </c>
      <c r="G4" s="30">
        <v>0</v>
      </c>
      <c r="H4" s="30">
        <f t="shared" si="0"/>
        <v>0</v>
      </c>
      <c r="I4" s="30">
        <v>3</v>
      </c>
      <c r="J4" s="30">
        <v>3</v>
      </c>
      <c r="K4" s="30">
        <f t="shared" si="1"/>
        <v>3</v>
      </c>
      <c r="L4" s="30">
        <f t="shared" si="2"/>
        <v>6</v>
      </c>
      <c r="M4" s="31">
        <f t="shared" si="3"/>
        <v>0</v>
      </c>
      <c r="N4" s="31">
        <f t="shared" si="4"/>
        <v>1</v>
      </c>
    </row>
    <row r="5" spans="1:14">
      <c r="A5" s="29" t="s">
        <v>77</v>
      </c>
      <c r="B5" s="30">
        <v>9</v>
      </c>
      <c r="C5" s="30">
        <v>0</v>
      </c>
      <c r="D5" s="30">
        <v>0</v>
      </c>
      <c r="E5" s="30">
        <v>0</v>
      </c>
      <c r="F5" s="30">
        <v>0</v>
      </c>
      <c r="G5" s="30">
        <v>0</v>
      </c>
      <c r="H5" s="30">
        <f t="shared" si="0"/>
        <v>0</v>
      </c>
      <c r="I5" s="30">
        <v>3</v>
      </c>
      <c r="J5" s="30">
        <v>3</v>
      </c>
      <c r="K5" s="30">
        <f t="shared" si="1"/>
        <v>3</v>
      </c>
      <c r="L5" s="30">
        <f t="shared" si="2"/>
        <v>6</v>
      </c>
      <c r="M5" s="31">
        <f t="shared" si="3"/>
        <v>0</v>
      </c>
      <c r="N5" s="31">
        <f t="shared" si="4"/>
        <v>1</v>
      </c>
    </row>
    <row r="6" spans="1:14" hidden="1">
      <c r="A6" s="10" t="s">
        <v>6</v>
      </c>
      <c r="B6" s="11">
        <v>9</v>
      </c>
      <c r="C6" s="11">
        <v>0</v>
      </c>
      <c r="D6" s="11">
        <v>0</v>
      </c>
      <c r="E6" s="11">
        <v>0</v>
      </c>
      <c r="F6" s="11">
        <v>0</v>
      </c>
      <c r="G6" s="11">
        <v>1</v>
      </c>
      <c r="H6" s="11">
        <f t="shared" si="0"/>
        <v>1</v>
      </c>
      <c r="I6" s="11">
        <v>3</v>
      </c>
      <c r="J6" s="11">
        <v>3</v>
      </c>
      <c r="K6" s="11">
        <f t="shared" si="1"/>
        <v>2</v>
      </c>
      <c r="L6" s="11">
        <f t="shared" si="2"/>
        <v>4</v>
      </c>
      <c r="M6" s="12">
        <f t="shared" si="3"/>
        <v>0.33333333333333331</v>
      </c>
      <c r="N6" s="12">
        <f t="shared" si="4"/>
        <v>0.66666666666666674</v>
      </c>
    </row>
    <row r="7" spans="1:14" hidden="1">
      <c r="A7" s="10" t="s">
        <v>8</v>
      </c>
      <c r="B7" s="11">
        <v>9</v>
      </c>
      <c r="C7" s="11">
        <v>0.5</v>
      </c>
      <c r="D7" s="11">
        <v>0.5</v>
      </c>
      <c r="E7" s="11">
        <v>0</v>
      </c>
      <c r="F7" s="11">
        <v>0</v>
      </c>
      <c r="G7" s="11">
        <v>1</v>
      </c>
      <c r="H7" s="11">
        <f t="shared" si="0"/>
        <v>2</v>
      </c>
      <c r="I7" s="11">
        <v>3</v>
      </c>
      <c r="J7" s="11">
        <v>3</v>
      </c>
      <c r="K7" s="11">
        <f t="shared" si="1"/>
        <v>1</v>
      </c>
      <c r="L7" s="11">
        <f t="shared" si="2"/>
        <v>2</v>
      </c>
      <c r="M7" s="12">
        <f t="shared" si="3"/>
        <v>0.66666666666666663</v>
      </c>
      <c r="N7" s="12">
        <f t="shared" si="4"/>
        <v>0.33333333333333337</v>
      </c>
    </row>
    <row r="8" spans="1:14" hidden="1">
      <c r="A8" s="10" t="s">
        <v>9</v>
      </c>
      <c r="B8" s="11">
        <v>9</v>
      </c>
      <c r="C8" s="11">
        <v>0.5</v>
      </c>
      <c r="D8" s="11">
        <v>0.5</v>
      </c>
      <c r="E8" s="11">
        <v>0.5</v>
      </c>
      <c r="F8" s="11">
        <v>0.5</v>
      </c>
      <c r="G8" s="11">
        <v>1</v>
      </c>
      <c r="H8" s="11">
        <f t="shared" si="0"/>
        <v>3</v>
      </c>
      <c r="I8" s="11">
        <v>3</v>
      </c>
      <c r="J8" s="11">
        <v>3</v>
      </c>
      <c r="K8" s="11">
        <f t="shared" si="1"/>
        <v>0</v>
      </c>
      <c r="L8" s="11">
        <f t="shared" si="2"/>
        <v>0</v>
      </c>
      <c r="M8" s="12">
        <f t="shared" si="3"/>
        <v>1</v>
      </c>
      <c r="N8" s="12">
        <f t="shared" si="4"/>
        <v>0</v>
      </c>
    </row>
    <row r="9" spans="1:14">
      <c r="A9" s="29" t="s">
        <v>81</v>
      </c>
      <c r="B9" s="30">
        <v>9</v>
      </c>
      <c r="C9" s="30">
        <v>0</v>
      </c>
      <c r="D9" s="30">
        <v>0</v>
      </c>
      <c r="E9" s="30">
        <v>0</v>
      </c>
      <c r="F9" s="30">
        <v>0</v>
      </c>
      <c r="G9" s="30">
        <v>0</v>
      </c>
      <c r="H9" s="30">
        <f t="shared" si="0"/>
        <v>0</v>
      </c>
      <c r="I9" s="30">
        <v>3</v>
      </c>
      <c r="J9" s="30">
        <v>3</v>
      </c>
      <c r="K9" s="30">
        <f t="shared" si="1"/>
        <v>3</v>
      </c>
      <c r="L9" s="30">
        <f t="shared" si="2"/>
        <v>6</v>
      </c>
      <c r="M9" s="31">
        <f t="shared" si="3"/>
        <v>0</v>
      </c>
      <c r="N9" s="31">
        <f t="shared" si="4"/>
        <v>1</v>
      </c>
    </row>
    <row r="10" spans="1:14">
      <c r="A10" s="29" t="s">
        <v>82</v>
      </c>
      <c r="B10" s="30">
        <v>9</v>
      </c>
      <c r="C10" s="30">
        <v>0</v>
      </c>
      <c r="D10" s="30">
        <v>0</v>
      </c>
      <c r="E10" s="30">
        <v>0</v>
      </c>
      <c r="F10" s="30">
        <v>0</v>
      </c>
      <c r="G10" s="30">
        <v>0</v>
      </c>
      <c r="H10" s="30">
        <f t="shared" si="0"/>
        <v>0</v>
      </c>
      <c r="I10" s="30">
        <v>3</v>
      </c>
      <c r="J10" s="30">
        <v>3</v>
      </c>
      <c r="K10" s="30">
        <f t="shared" si="1"/>
        <v>3</v>
      </c>
      <c r="L10" s="30">
        <f t="shared" si="2"/>
        <v>6</v>
      </c>
      <c r="M10" s="31">
        <f t="shared" si="3"/>
        <v>0</v>
      </c>
      <c r="N10" s="31">
        <f t="shared" si="4"/>
        <v>1</v>
      </c>
    </row>
    <row r="11" spans="1:14" hidden="1">
      <c r="A11" s="10" t="s">
        <v>10</v>
      </c>
      <c r="B11" s="11">
        <v>9</v>
      </c>
      <c r="C11" s="11">
        <v>1.5</v>
      </c>
      <c r="D11" s="11">
        <v>0.5</v>
      </c>
      <c r="E11" s="11">
        <v>1</v>
      </c>
      <c r="F11" s="11">
        <v>2</v>
      </c>
      <c r="G11" s="11">
        <v>2.5</v>
      </c>
      <c r="H11" s="11">
        <f t="shared" si="0"/>
        <v>7.5</v>
      </c>
      <c r="I11" s="11">
        <v>14.5</v>
      </c>
      <c r="J11" s="11">
        <v>3</v>
      </c>
      <c r="K11" s="11">
        <f t="shared" si="1"/>
        <v>-4.5</v>
      </c>
      <c r="L11" s="11">
        <f t="shared" si="2"/>
        <v>-9</v>
      </c>
      <c r="M11" s="12">
        <f t="shared" si="3"/>
        <v>0.51724137931034486</v>
      </c>
      <c r="N11" s="12">
        <f t="shared" si="4"/>
        <v>0.48275862068965514</v>
      </c>
    </row>
    <row r="12" spans="1:14" hidden="1">
      <c r="A12" s="10" t="s">
        <v>11</v>
      </c>
      <c r="B12" s="11">
        <v>9</v>
      </c>
      <c r="C12" s="11">
        <v>0.5</v>
      </c>
      <c r="D12" s="11">
        <v>0.5</v>
      </c>
      <c r="E12" s="11">
        <v>0</v>
      </c>
      <c r="F12" s="11">
        <v>0</v>
      </c>
      <c r="G12" s="11">
        <v>1</v>
      </c>
      <c r="H12" s="11">
        <f t="shared" si="0"/>
        <v>2</v>
      </c>
      <c r="I12" s="11">
        <v>3</v>
      </c>
      <c r="J12" s="11">
        <v>3</v>
      </c>
      <c r="K12" s="11">
        <f t="shared" si="1"/>
        <v>1</v>
      </c>
      <c r="L12" s="11">
        <f t="shared" si="2"/>
        <v>2</v>
      </c>
      <c r="M12" s="12">
        <f t="shared" si="3"/>
        <v>0.66666666666666663</v>
      </c>
      <c r="N12" s="12">
        <f t="shared" si="4"/>
        <v>0.33333333333333337</v>
      </c>
    </row>
    <row r="13" spans="1:14">
      <c r="A13" s="29" t="s">
        <v>85</v>
      </c>
      <c r="B13" s="30">
        <v>9</v>
      </c>
      <c r="C13" s="30">
        <v>0</v>
      </c>
      <c r="D13" s="30">
        <v>0</v>
      </c>
      <c r="E13" s="30">
        <v>0</v>
      </c>
      <c r="F13" s="30">
        <v>0</v>
      </c>
      <c r="G13" s="30">
        <v>0</v>
      </c>
      <c r="H13" s="30">
        <f t="shared" si="0"/>
        <v>0</v>
      </c>
      <c r="I13" s="30">
        <v>3</v>
      </c>
      <c r="J13" s="30">
        <v>3</v>
      </c>
      <c r="K13" s="30">
        <f t="shared" si="1"/>
        <v>3</v>
      </c>
      <c r="L13" s="30">
        <f t="shared" si="2"/>
        <v>6</v>
      </c>
      <c r="M13" s="31">
        <f t="shared" si="3"/>
        <v>0</v>
      </c>
      <c r="N13" s="31">
        <f t="shared" si="4"/>
        <v>1</v>
      </c>
    </row>
    <row r="14" spans="1:14" hidden="1">
      <c r="A14" s="10" t="s">
        <v>12</v>
      </c>
      <c r="B14" s="11">
        <v>9</v>
      </c>
      <c r="C14" s="11">
        <v>0.5</v>
      </c>
      <c r="D14" s="11">
        <v>0</v>
      </c>
      <c r="E14" s="11">
        <v>0</v>
      </c>
      <c r="F14" s="11">
        <v>0</v>
      </c>
      <c r="G14" s="11">
        <v>1</v>
      </c>
      <c r="H14" s="11">
        <f t="shared" si="0"/>
        <v>1.5</v>
      </c>
      <c r="I14" s="11">
        <v>3</v>
      </c>
      <c r="J14" s="11">
        <v>3</v>
      </c>
      <c r="K14" s="11">
        <f t="shared" si="1"/>
        <v>1.5</v>
      </c>
      <c r="L14" s="11">
        <f t="shared" si="2"/>
        <v>3</v>
      </c>
      <c r="M14" s="12">
        <f t="shared" si="3"/>
        <v>0.5</v>
      </c>
      <c r="N14" s="12">
        <f t="shared" si="4"/>
        <v>0.5</v>
      </c>
    </row>
    <row r="15" spans="1:14" hidden="1">
      <c r="A15" s="10" t="s">
        <v>13</v>
      </c>
      <c r="B15" s="11">
        <v>9</v>
      </c>
      <c r="C15" s="11">
        <v>0</v>
      </c>
      <c r="D15" s="11">
        <v>0</v>
      </c>
      <c r="E15" s="11">
        <v>0</v>
      </c>
      <c r="F15" s="11">
        <v>0</v>
      </c>
      <c r="G15" s="11">
        <v>0.5</v>
      </c>
      <c r="H15" s="11">
        <f t="shared" si="0"/>
        <v>0.5</v>
      </c>
      <c r="I15" s="11">
        <v>3</v>
      </c>
      <c r="J15" s="11">
        <v>3</v>
      </c>
      <c r="K15" s="11">
        <f t="shared" si="1"/>
        <v>2.5</v>
      </c>
      <c r="L15" s="11">
        <f t="shared" si="2"/>
        <v>5</v>
      </c>
      <c r="M15" s="12">
        <f t="shared" si="3"/>
        <v>0.16666666666666666</v>
      </c>
      <c r="N15" s="12">
        <f t="shared" si="4"/>
        <v>0.83333333333333337</v>
      </c>
    </row>
    <row r="16" spans="1:14" hidden="1">
      <c r="A16" s="10" t="s">
        <v>14</v>
      </c>
      <c r="B16" s="11">
        <v>9</v>
      </c>
      <c r="C16" s="11">
        <v>0</v>
      </c>
      <c r="D16" s="11">
        <v>0</v>
      </c>
      <c r="E16" s="11">
        <v>0</v>
      </c>
      <c r="F16" s="11">
        <v>0</v>
      </c>
      <c r="G16" s="11">
        <v>0.5</v>
      </c>
      <c r="H16" s="11">
        <f t="shared" si="0"/>
        <v>0.5</v>
      </c>
      <c r="I16" s="11">
        <v>3</v>
      </c>
      <c r="J16" s="11">
        <v>3</v>
      </c>
      <c r="K16" s="11">
        <f t="shared" si="1"/>
        <v>2.5</v>
      </c>
      <c r="L16" s="11">
        <f t="shared" si="2"/>
        <v>5</v>
      </c>
      <c r="M16" s="12">
        <f t="shared" si="3"/>
        <v>0.16666666666666666</v>
      </c>
      <c r="N16" s="12">
        <f t="shared" si="4"/>
        <v>0.83333333333333337</v>
      </c>
    </row>
    <row r="17" spans="1:14" hidden="1">
      <c r="A17" s="10" t="s">
        <v>15</v>
      </c>
      <c r="B17" s="11">
        <v>9</v>
      </c>
      <c r="C17" s="11">
        <v>0</v>
      </c>
      <c r="D17" s="11">
        <v>0</v>
      </c>
      <c r="E17" s="11">
        <v>0</v>
      </c>
      <c r="F17" s="11">
        <v>0</v>
      </c>
      <c r="G17" s="11">
        <v>0.5</v>
      </c>
      <c r="H17" s="11">
        <f t="shared" si="0"/>
        <v>0.5</v>
      </c>
      <c r="I17" s="11">
        <v>3</v>
      </c>
      <c r="J17" s="11">
        <v>3</v>
      </c>
      <c r="K17" s="11">
        <f t="shared" si="1"/>
        <v>2.5</v>
      </c>
      <c r="L17" s="11">
        <f t="shared" si="2"/>
        <v>5</v>
      </c>
      <c r="M17" s="12">
        <f t="shared" si="3"/>
        <v>0.16666666666666666</v>
      </c>
      <c r="N17" s="12">
        <f t="shared" si="4"/>
        <v>0.83333333333333337</v>
      </c>
    </row>
    <row r="18" spans="1:14">
      <c r="A18" s="29" t="s">
        <v>90</v>
      </c>
      <c r="B18" s="30">
        <v>9</v>
      </c>
      <c r="C18" s="30">
        <v>0</v>
      </c>
      <c r="D18" s="30">
        <v>0</v>
      </c>
      <c r="E18" s="30">
        <v>0</v>
      </c>
      <c r="F18" s="30">
        <v>0</v>
      </c>
      <c r="G18" s="30">
        <v>0</v>
      </c>
      <c r="H18" s="30">
        <f t="shared" si="0"/>
        <v>0</v>
      </c>
      <c r="I18" s="30">
        <v>3</v>
      </c>
      <c r="J18" s="30">
        <v>3</v>
      </c>
      <c r="K18" s="30">
        <f t="shared" si="1"/>
        <v>3</v>
      </c>
      <c r="L18" s="30">
        <f t="shared" si="2"/>
        <v>6</v>
      </c>
      <c r="M18" s="31">
        <f t="shared" si="3"/>
        <v>0</v>
      </c>
      <c r="N18" s="31">
        <f t="shared" si="4"/>
        <v>1</v>
      </c>
    </row>
    <row r="19" spans="1:14">
      <c r="A19" s="29">
        <f>SUBTOTAL(3,A2:A18)</f>
        <v>7</v>
      </c>
      <c r="B19" s="32" t="s">
        <v>69</v>
      </c>
      <c r="C19" s="30"/>
      <c r="D19" s="30"/>
      <c r="E19" s="30"/>
      <c r="F19" s="30"/>
      <c r="G19" s="30"/>
      <c r="H19" s="30"/>
      <c r="I19" s="30"/>
      <c r="J19" s="30"/>
      <c r="K19" s="30"/>
      <c r="L19" s="30"/>
      <c r="M19" s="31"/>
      <c r="N19" s="31"/>
    </row>
    <row r="20" spans="1:14">
      <c r="A20" s="37" t="s">
        <v>91</v>
      </c>
      <c r="B20" s="38">
        <v>10</v>
      </c>
      <c r="C20" s="38">
        <v>1</v>
      </c>
      <c r="D20" s="38">
        <v>1</v>
      </c>
      <c r="E20" s="38">
        <v>1.5</v>
      </c>
      <c r="F20" s="38">
        <v>1.5</v>
      </c>
      <c r="G20" s="38">
        <v>1</v>
      </c>
      <c r="H20" s="38">
        <f t="shared" ref="H20:H34" si="5">SUM(C20:G20)</f>
        <v>6</v>
      </c>
      <c r="I20" s="38">
        <v>9</v>
      </c>
      <c r="J20" s="38">
        <v>9</v>
      </c>
      <c r="K20" s="38">
        <f t="shared" ref="K20:K34" si="6">J20-H20</f>
        <v>3</v>
      </c>
      <c r="L20" s="38">
        <f t="shared" ref="L20:L34" si="7">K20*2</f>
        <v>6</v>
      </c>
      <c r="M20" s="39">
        <f t="shared" ref="M20:M34" si="8">H20/I20</f>
        <v>0.66666666666666663</v>
      </c>
      <c r="N20" s="39">
        <f t="shared" ref="N20:N34" si="9">100%-M20</f>
        <v>0.33333333333333337</v>
      </c>
    </row>
    <row r="21" spans="1:14">
      <c r="A21" s="37" t="s">
        <v>92</v>
      </c>
      <c r="B21" s="38">
        <v>10</v>
      </c>
      <c r="C21" s="38">
        <v>0.5</v>
      </c>
      <c r="D21" s="38">
        <v>1</v>
      </c>
      <c r="E21" s="38">
        <v>0.5</v>
      </c>
      <c r="F21" s="38">
        <v>1.5</v>
      </c>
      <c r="G21" s="38">
        <v>1.5</v>
      </c>
      <c r="H21" s="38">
        <f t="shared" si="5"/>
        <v>5</v>
      </c>
      <c r="I21" s="38">
        <v>6</v>
      </c>
      <c r="J21" s="38">
        <v>9</v>
      </c>
      <c r="K21" s="38">
        <f t="shared" si="6"/>
        <v>4</v>
      </c>
      <c r="L21" s="38">
        <f t="shared" si="7"/>
        <v>8</v>
      </c>
      <c r="M21" s="39">
        <f t="shared" si="8"/>
        <v>0.83333333333333337</v>
      </c>
      <c r="N21" s="39">
        <f t="shared" si="9"/>
        <v>0.16666666666666663</v>
      </c>
    </row>
    <row r="22" spans="1:14">
      <c r="A22" s="37" t="s">
        <v>142</v>
      </c>
      <c r="B22" s="38">
        <v>10</v>
      </c>
      <c r="C22" s="38">
        <v>2</v>
      </c>
      <c r="D22" s="38">
        <v>0.5</v>
      </c>
      <c r="E22" s="38">
        <v>1</v>
      </c>
      <c r="F22" s="38">
        <v>0.5</v>
      </c>
      <c r="G22" s="38">
        <v>2</v>
      </c>
      <c r="H22" s="38">
        <f t="shared" si="5"/>
        <v>6</v>
      </c>
      <c r="I22" s="38">
        <v>11.5</v>
      </c>
      <c r="J22" s="38">
        <v>9</v>
      </c>
      <c r="K22" s="38">
        <f t="shared" si="6"/>
        <v>3</v>
      </c>
      <c r="L22" s="38">
        <f t="shared" si="7"/>
        <v>6</v>
      </c>
      <c r="M22" s="39">
        <f t="shared" si="8"/>
        <v>0.52173913043478259</v>
      </c>
      <c r="N22" s="39">
        <f t="shared" si="9"/>
        <v>0.47826086956521741</v>
      </c>
    </row>
    <row r="23" spans="1:14">
      <c r="A23" s="37" t="s">
        <v>143</v>
      </c>
      <c r="B23" s="38">
        <v>10</v>
      </c>
      <c r="C23" s="38">
        <v>0</v>
      </c>
      <c r="D23" s="38">
        <v>0.5</v>
      </c>
      <c r="E23" s="38">
        <v>0.5</v>
      </c>
      <c r="F23" s="38">
        <v>0</v>
      </c>
      <c r="G23" s="38">
        <v>1</v>
      </c>
      <c r="H23" s="38">
        <f t="shared" si="5"/>
        <v>2</v>
      </c>
      <c r="I23" s="38">
        <v>8</v>
      </c>
      <c r="J23" s="38">
        <v>9</v>
      </c>
      <c r="K23" s="38">
        <f t="shared" si="6"/>
        <v>7</v>
      </c>
      <c r="L23" s="38">
        <f t="shared" si="7"/>
        <v>14</v>
      </c>
      <c r="M23" s="39">
        <f t="shared" si="8"/>
        <v>0.25</v>
      </c>
      <c r="N23" s="39">
        <f t="shared" si="9"/>
        <v>0.75</v>
      </c>
    </row>
    <row r="24" spans="1:14">
      <c r="A24" s="37" t="s">
        <v>95</v>
      </c>
      <c r="B24" s="38">
        <v>10</v>
      </c>
      <c r="C24" s="38">
        <v>0.5</v>
      </c>
      <c r="D24" s="38">
        <v>0</v>
      </c>
      <c r="E24" s="38">
        <v>0.5</v>
      </c>
      <c r="F24" s="38">
        <v>0</v>
      </c>
      <c r="G24" s="38">
        <v>1</v>
      </c>
      <c r="H24" s="38">
        <f t="shared" si="5"/>
        <v>2</v>
      </c>
      <c r="I24" s="38">
        <v>9</v>
      </c>
      <c r="J24" s="38">
        <v>9</v>
      </c>
      <c r="K24" s="38">
        <f t="shared" si="6"/>
        <v>7</v>
      </c>
      <c r="L24" s="38">
        <f t="shared" si="7"/>
        <v>14</v>
      </c>
      <c r="M24" s="39">
        <f t="shared" si="8"/>
        <v>0.22222222222222221</v>
      </c>
      <c r="N24" s="39">
        <f t="shared" si="9"/>
        <v>0.77777777777777779</v>
      </c>
    </row>
    <row r="25" spans="1:14" hidden="1">
      <c r="A25" s="10" t="s">
        <v>19</v>
      </c>
      <c r="B25" s="11">
        <v>10</v>
      </c>
      <c r="C25" s="11">
        <v>1.5</v>
      </c>
      <c r="D25" s="11">
        <v>1</v>
      </c>
      <c r="E25" s="11">
        <v>1.5</v>
      </c>
      <c r="F25" s="11">
        <v>1.5</v>
      </c>
      <c r="G25" s="11">
        <v>2.5</v>
      </c>
      <c r="H25" s="11">
        <f t="shared" si="5"/>
        <v>8</v>
      </c>
      <c r="I25" s="11">
        <v>9</v>
      </c>
      <c r="J25" s="11">
        <v>9</v>
      </c>
      <c r="K25" s="11">
        <f t="shared" si="6"/>
        <v>1</v>
      </c>
      <c r="L25" s="11">
        <f t="shared" si="7"/>
        <v>2</v>
      </c>
      <c r="M25" s="12">
        <f t="shared" si="8"/>
        <v>0.88888888888888884</v>
      </c>
      <c r="N25" s="12">
        <f t="shared" si="9"/>
        <v>0.11111111111111116</v>
      </c>
    </row>
    <row r="26" spans="1:14">
      <c r="A26" s="37" t="s">
        <v>97</v>
      </c>
      <c r="B26" s="38">
        <v>10</v>
      </c>
      <c r="C26" s="38">
        <v>0.5</v>
      </c>
      <c r="D26" s="38">
        <v>0.5</v>
      </c>
      <c r="E26" s="38">
        <v>0.5</v>
      </c>
      <c r="F26" s="38">
        <v>0.5</v>
      </c>
      <c r="G26" s="38">
        <v>1</v>
      </c>
      <c r="H26" s="38">
        <f t="shared" si="5"/>
        <v>3</v>
      </c>
      <c r="I26" s="38">
        <v>3</v>
      </c>
      <c r="J26" s="38">
        <v>9</v>
      </c>
      <c r="K26" s="38">
        <f t="shared" si="6"/>
        <v>6</v>
      </c>
      <c r="L26" s="38">
        <f t="shared" si="7"/>
        <v>12</v>
      </c>
      <c r="M26" s="39">
        <f t="shared" si="8"/>
        <v>1</v>
      </c>
      <c r="N26" s="39">
        <f t="shared" si="9"/>
        <v>0</v>
      </c>
    </row>
    <row r="27" spans="1:14" hidden="1">
      <c r="A27" s="10" t="s">
        <v>21</v>
      </c>
      <c r="B27" s="11">
        <v>10</v>
      </c>
      <c r="C27" s="11">
        <v>1</v>
      </c>
      <c r="D27" s="11">
        <v>1.5</v>
      </c>
      <c r="E27" s="11">
        <v>1.5</v>
      </c>
      <c r="F27" s="11">
        <v>2.5</v>
      </c>
      <c r="G27" s="11">
        <v>2.5</v>
      </c>
      <c r="H27" s="11">
        <f t="shared" si="5"/>
        <v>9</v>
      </c>
      <c r="I27" s="11">
        <v>10.5</v>
      </c>
      <c r="J27" s="11">
        <v>9</v>
      </c>
      <c r="K27" s="11">
        <f t="shared" si="6"/>
        <v>0</v>
      </c>
      <c r="L27" s="11">
        <f t="shared" si="7"/>
        <v>0</v>
      </c>
      <c r="M27" s="12">
        <f t="shared" si="8"/>
        <v>0.8571428571428571</v>
      </c>
      <c r="N27" s="12">
        <f t="shared" si="9"/>
        <v>0.1428571428571429</v>
      </c>
    </row>
    <row r="28" spans="1:14" hidden="1">
      <c r="A28" s="10" t="s">
        <v>22</v>
      </c>
      <c r="B28" s="11">
        <v>10</v>
      </c>
      <c r="C28" s="11">
        <v>1.5</v>
      </c>
      <c r="D28" s="11">
        <v>0.5</v>
      </c>
      <c r="E28" s="11">
        <v>1</v>
      </c>
      <c r="F28" s="11">
        <v>1.5</v>
      </c>
      <c r="G28" s="11">
        <v>2</v>
      </c>
      <c r="H28" s="11">
        <f t="shared" si="5"/>
        <v>6.5</v>
      </c>
      <c r="I28" s="11">
        <v>10.5</v>
      </c>
      <c r="J28" s="11">
        <v>9</v>
      </c>
      <c r="K28" s="11">
        <f t="shared" si="6"/>
        <v>2.5</v>
      </c>
      <c r="L28" s="11">
        <f t="shared" si="7"/>
        <v>5</v>
      </c>
      <c r="M28" s="12">
        <f t="shared" si="8"/>
        <v>0.61904761904761907</v>
      </c>
      <c r="N28" s="12">
        <f t="shared" si="9"/>
        <v>0.38095238095238093</v>
      </c>
    </row>
    <row r="29" spans="1:14" hidden="1">
      <c r="A29" s="10" t="s">
        <v>23</v>
      </c>
      <c r="B29" s="11">
        <v>10</v>
      </c>
      <c r="C29" s="11">
        <v>1</v>
      </c>
      <c r="D29" s="11">
        <v>1.5</v>
      </c>
      <c r="E29" s="11">
        <v>1.5</v>
      </c>
      <c r="F29" s="11">
        <v>2</v>
      </c>
      <c r="G29" s="11">
        <v>2</v>
      </c>
      <c r="H29" s="11">
        <f t="shared" si="5"/>
        <v>8</v>
      </c>
      <c r="I29" s="11">
        <v>9</v>
      </c>
      <c r="J29" s="11">
        <v>9</v>
      </c>
      <c r="K29" s="11">
        <f t="shared" si="6"/>
        <v>1</v>
      </c>
      <c r="L29" s="11">
        <f t="shared" si="7"/>
        <v>2</v>
      </c>
      <c r="M29" s="12">
        <f t="shared" si="8"/>
        <v>0.88888888888888884</v>
      </c>
      <c r="N29" s="12">
        <f t="shared" si="9"/>
        <v>0.11111111111111116</v>
      </c>
    </row>
    <row r="30" spans="1:14">
      <c r="A30" s="37" t="s">
        <v>101</v>
      </c>
      <c r="B30" s="38">
        <v>10</v>
      </c>
      <c r="C30" s="38">
        <v>0.5</v>
      </c>
      <c r="D30" s="38">
        <v>1</v>
      </c>
      <c r="E30" s="38">
        <v>1</v>
      </c>
      <c r="F30" s="38">
        <v>1</v>
      </c>
      <c r="G30" s="38">
        <v>2</v>
      </c>
      <c r="H30" s="38">
        <f t="shared" si="5"/>
        <v>5.5</v>
      </c>
      <c r="I30" s="38">
        <v>6</v>
      </c>
      <c r="J30" s="38">
        <v>9</v>
      </c>
      <c r="K30" s="38">
        <f t="shared" si="6"/>
        <v>3.5</v>
      </c>
      <c r="L30" s="38">
        <f t="shared" si="7"/>
        <v>7</v>
      </c>
      <c r="M30" s="39">
        <f t="shared" si="8"/>
        <v>0.91666666666666663</v>
      </c>
      <c r="N30" s="39">
        <f t="shared" si="9"/>
        <v>8.333333333333337E-2</v>
      </c>
    </row>
    <row r="31" spans="1:14">
      <c r="A31" s="37" t="s">
        <v>102</v>
      </c>
      <c r="B31" s="38">
        <v>10</v>
      </c>
      <c r="C31" s="38">
        <v>0</v>
      </c>
      <c r="D31" s="38">
        <v>0.5</v>
      </c>
      <c r="E31" s="38">
        <v>1</v>
      </c>
      <c r="F31" s="38">
        <v>0.5</v>
      </c>
      <c r="G31" s="38">
        <v>0.5</v>
      </c>
      <c r="H31" s="38">
        <f t="shared" si="5"/>
        <v>2.5</v>
      </c>
      <c r="I31" s="38">
        <v>6</v>
      </c>
      <c r="J31" s="38">
        <v>9</v>
      </c>
      <c r="K31" s="38">
        <f t="shared" si="6"/>
        <v>6.5</v>
      </c>
      <c r="L31" s="38">
        <f t="shared" si="7"/>
        <v>13</v>
      </c>
      <c r="M31" s="39">
        <f t="shared" si="8"/>
        <v>0.41666666666666669</v>
      </c>
      <c r="N31" s="39">
        <f t="shared" si="9"/>
        <v>0.58333333333333326</v>
      </c>
    </row>
    <row r="32" spans="1:14">
      <c r="A32" s="37" t="s">
        <v>103</v>
      </c>
      <c r="B32" s="38">
        <v>10</v>
      </c>
      <c r="C32" s="38">
        <v>1.5</v>
      </c>
      <c r="D32" s="38">
        <v>1</v>
      </c>
      <c r="E32" s="38">
        <v>0.5</v>
      </c>
      <c r="F32" s="38">
        <v>1.5</v>
      </c>
      <c r="G32" s="38">
        <v>1</v>
      </c>
      <c r="H32" s="38">
        <f t="shared" si="5"/>
        <v>5.5</v>
      </c>
      <c r="I32" s="38">
        <v>8</v>
      </c>
      <c r="J32" s="38">
        <v>9</v>
      </c>
      <c r="K32" s="38">
        <f t="shared" si="6"/>
        <v>3.5</v>
      </c>
      <c r="L32" s="38">
        <f t="shared" si="7"/>
        <v>7</v>
      </c>
      <c r="M32" s="39">
        <f t="shared" si="8"/>
        <v>0.6875</v>
      </c>
      <c r="N32" s="39">
        <f t="shared" si="9"/>
        <v>0.3125</v>
      </c>
    </row>
    <row r="33" spans="1:14">
      <c r="A33" s="37" t="s">
        <v>104</v>
      </c>
      <c r="B33" s="38">
        <v>10</v>
      </c>
      <c r="C33" s="38">
        <v>0.5</v>
      </c>
      <c r="D33" s="38">
        <v>1</v>
      </c>
      <c r="E33" s="38">
        <v>1</v>
      </c>
      <c r="F33" s="38">
        <v>1.5</v>
      </c>
      <c r="G33" s="38">
        <v>1.5</v>
      </c>
      <c r="H33" s="38">
        <f t="shared" si="5"/>
        <v>5.5</v>
      </c>
      <c r="I33" s="38">
        <v>6</v>
      </c>
      <c r="J33" s="38">
        <v>9</v>
      </c>
      <c r="K33" s="38">
        <f t="shared" si="6"/>
        <v>3.5</v>
      </c>
      <c r="L33" s="38">
        <f t="shared" si="7"/>
        <v>7</v>
      </c>
      <c r="M33" s="39">
        <f t="shared" si="8"/>
        <v>0.91666666666666663</v>
      </c>
      <c r="N33" s="39">
        <f t="shared" si="9"/>
        <v>8.333333333333337E-2</v>
      </c>
    </row>
    <row r="34" spans="1:14">
      <c r="A34" s="37" t="s">
        <v>105</v>
      </c>
      <c r="B34" s="38">
        <v>10</v>
      </c>
      <c r="C34" s="38">
        <v>0.5</v>
      </c>
      <c r="D34" s="38">
        <v>0</v>
      </c>
      <c r="E34" s="38">
        <v>0.5</v>
      </c>
      <c r="F34" s="38">
        <v>0</v>
      </c>
      <c r="G34" s="38">
        <v>2</v>
      </c>
      <c r="H34" s="38">
        <f t="shared" si="5"/>
        <v>3</v>
      </c>
      <c r="I34" s="38">
        <v>6</v>
      </c>
      <c r="J34" s="38">
        <v>9</v>
      </c>
      <c r="K34" s="38">
        <f t="shared" si="6"/>
        <v>6</v>
      </c>
      <c r="L34" s="38">
        <f t="shared" si="7"/>
        <v>12</v>
      </c>
      <c r="M34" s="39">
        <f t="shared" si="8"/>
        <v>0.5</v>
      </c>
      <c r="N34" s="39">
        <f t="shared" si="9"/>
        <v>0.5</v>
      </c>
    </row>
    <row r="35" spans="1:14">
      <c r="A35" s="37">
        <f>SUBTOTAL(3,A20:A34)</f>
        <v>11</v>
      </c>
      <c r="B35" s="40" t="s">
        <v>70</v>
      </c>
      <c r="C35" s="38"/>
      <c r="D35" s="38"/>
      <c r="E35" s="38"/>
      <c r="F35" s="38"/>
      <c r="G35" s="38"/>
      <c r="H35" s="38"/>
      <c r="I35" s="38"/>
      <c r="J35" s="38"/>
      <c r="K35" s="38"/>
      <c r="L35" s="38"/>
      <c r="M35" s="39"/>
      <c r="N35" s="39"/>
    </row>
    <row r="36" spans="1:14">
      <c r="A36" s="26" t="s">
        <v>106</v>
      </c>
      <c r="B36" s="27">
        <v>11</v>
      </c>
      <c r="C36" s="27">
        <v>1</v>
      </c>
      <c r="D36" s="27">
        <v>0.5</v>
      </c>
      <c r="E36" s="27">
        <v>0.5</v>
      </c>
      <c r="F36" s="27">
        <v>0.5</v>
      </c>
      <c r="G36" s="27">
        <v>2</v>
      </c>
      <c r="H36" s="27">
        <f t="shared" ref="H36:H51" si="10">SUM(C36:G36)</f>
        <v>4.5</v>
      </c>
      <c r="I36" s="27">
        <v>13</v>
      </c>
      <c r="J36" s="27">
        <v>15</v>
      </c>
      <c r="K36" s="27">
        <f t="shared" ref="K36:K51" si="11">J36-H36</f>
        <v>10.5</v>
      </c>
      <c r="L36" s="27">
        <f t="shared" ref="L36:L51" si="12">K36*2</f>
        <v>21</v>
      </c>
      <c r="M36" s="28">
        <f t="shared" ref="M36:M51" si="13">H36/I36</f>
        <v>0.34615384615384615</v>
      </c>
      <c r="N36" s="28">
        <f t="shared" ref="N36:N51" si="14">100%-M36</f>
        <v>0.65384615384615385</v>
      </c>
    </row>
    <row r="37" spans="1:14">
      <c r="A37" s="26" t="s">
        <v>107</v>
      </c>
      <c r="B37" s="27">
        <v>11</v>
      </c>
      <c r="C37" s="27">
        <v>0</v>
      </c>
      <c r="D37" s="27">
        <v>0</v>
      </c>
      <c r="E37" s="27">
        <v>0</v>
      </c>
      <c r="F37" s="27">
        <v>0</v>
      </c>
      <c r="G37" s="27">
        <v>0</v>
      </c>
      <c r="H37" s="27">
        <f t="shared" si="10"/>
        <v>0</v>
      </c>
      <c r="I37" s="27">
        <v>3</v>
      </c>
      <c r="J37" s="27">
        <v>15</v>
      </c>
      <c r="K37" s="27">
        <f t="shared" si="11"/>
        <v>15</v>
      </c>
      <c r="L37" s="27">
        <f t="shared" si="12"/>
        <v>30</v>
      </c>
      <c r="M37" s="28">
        <f t="shared" si="13"/>
        <v>0</v>
      </c>
      <c r="N37" s="28">
        <f t="shared" si="14"/>
        <v>1</v>
      </c>
    </row>
    <row r="38" spans="1:14" hidden="1">
      <c r="A38" s="10" t="s">
        <v>27</v>
      </c>
      <c r="B38" s="11">
        <v>11</v>
      </c>
      <c r="C38" s="11">
        <v>2.5</v>
      </c>
      <c r="D38" s="11">
        <v>2.5</v>
      </c>
      <c r="E38" s="11">
        <v>2.5</v>
      </c>
      <c r="F38" s="11">
        <v>3</v>
      </c>
      <c r="G38" s="11">
        <v>4</v>
      </c>
      <c r="H38" s="11">
        <f t="shared" si="10"/>
        <v>14.5</v>
      </c>
      <c r="I38" s="11">
        <v>15</v>
      </c>
      <c r="J38" s="11">
        <v>15</v>
      </c>
      <c r="K38" s="11">
        <f t="shared" si="11"/>
        <v>0.5</v>
      </c>
      <c r="L38" s="11">
        <f t="shared" si="12"/>
        <v>1</v>
      </c>
      <c r="M38" s="12">
        <f t="shared" si="13"/>
        <v>0.96666666666666667</v>
      </c>
      <c r="N38" s="12">
        <f t="shared" si="14"/>
        <v>3.3333333333333326E-2</v>
      </c>
    </row>
    <row r="39" spans="1:14">
      <c r="A39" s="26" t="s">
        <v>109</v>
      </c>
      <c r="B39" s="27">
        <v>11</v>
      </c>
      <c r="C39" s="27">
        <v>0.5</v>
      </c>
      <c r="D39" s="27">
        <v>0.5</v>
      </c>
      <c r="E39" s="27">
        <v>0</v>
      </c>
      <c r="F39" s="27">
        <v>0</v>
      </c>
      <c r="G39" s="27">
        <v>1</v>
      </c>
      <c r="H39" s="27">
        <f t="shared" si="10"/>
        <v>2</v>
      </c>
      <c r="I39" s="27">
        <v>15</v>
      </c>
      <c r="J39" s="27">
        <v>15</v>
      </c>
      <c r="K39" s="27">
        <f t="shared" si="11"/>
        <v>13</v>
      </c>
      <c r="L39" s="27">
        <f t="shared" si="12"/>
        <v>26</v>
      </c>
      <c r="M39" s="28">
        <f t="shared" si="13"/>
        <v>0.13333333333333333</v>
      </c>
      <c r="N39" s="28">
        <f t="shared" si="14"/>
        <v>0.8666666666666667</v>
      </c>
    </row>
    <row r="40" spans="1:14">
      <c r="A40" s="26" t="s">
        <v>110</v>
      </c>
      <c r="B40" s="27">
        <v>11</v>
      </c>
      <c r="C40" s="27">
        <v>1</v>
      </c>
      <c r="D40" s="27">
        <v>1.5</v>
      </c>
      <c r="E40" s="27">
        <v>1.5</v>
      </c>
      <c r="F40" s="27">
        <v>3</v>
      </c>
      <c r="G40" s="27">
        <v>3.5</v>
      </c>
      <c r="H40" s="27">
        <f t="shared" si="10"/>
        <v>10.5</v>
      </c>
      <c r="I40" s="27">
        <v>17.5</v>
      </c>
      <c r="J40" s="27">
        <v>15</v>
      </c>
      <c r="K40" s="27">
        <f t="shared" si="11"/>
        <v>4.5</v>
      </c>
      <c r="L40" s="27">
        <f t="shared" si="12"/>
        <v>9</v>
      </c>
      <c r="M40" s="28">
        <f t="shared" si="13"/>
        <v>0.6</v>
      </c>
      <c r="N40" s="28">
        <f t="shared" si="14"/>
        <v>0.4</v>
      </c>
    </row>
    <row r="41" spans="1:14" hidden="1">
      <c r="A41" s="10" t="s">
        <v>29</v>
      </c>
      <c r="B41" s="11">
        <v>11</v>
      </c>
      <c r="C41" s="11">
        <v>2</v>
      </c>
      <c r="D41" s="11">
        <v>1.5</v>
      </c>
      <c r="E41" s="11">
        <v>2</v>
      </c>
      <c r="F41" s="11">
        <v>3</v>
      </c>
      <c r="G41" s="11">
        <v>4</v>
      </c>
      <c r="H41" s="11">
        <f t="shared" si="10"/>
        <v>12.5</v>
      </c>
      <c r="I41" s="11">
        <v>15</v>
      </c>
      <c r="J41" s="11">
        <v>15</v>
      </c>
      <c r="K41" s="11">
        <f t="shared" si="11"/>
        <v>2.5</v>
      </c>
      <c r="L41" s="11">
        <f t="shared" si="12"/>
        <v>5</v>
      </c>
      <c r="M41" s="12">
        <f t="shared" si="13"/>
        <v>0.83333333333333337</v>
      </c>
      <c r="N41" s="12">
        <f t="shared" si="14"/>
        <v>0.16666666666666663</v>
      </c>
    </row>
    <row r="42" spans="1:14">
      <c r="A42" s="26" t="s">
        <v>112</v>
      </c>
      <c r="B42" s="27">
        <v>11</v>
      </c>
      <c r="C42" s="27">
        <v>1.5</v>
      </c>
      <c r="D42" s="27">
        <v>1.5</v>
      </c>
      <c r="E42" s="27">
        <v>2</v>
      </c>
      <c r="F42" s="27">
        <v>2</v>
      </c>
      <c r="G42" s="27">
        <v>4</v>
      </c>
      <c r="H42" s="27">
        <f t="shared" si="10"/>
        <v>11</v>
      </c>
      <c r="I42" s="27">
        <v>15</v>
      </c>
      <c r="J42" s="27">
        <v>15</v>
      </c>
      <c r="K42" s="27">
        <f t="shared" si="11"/>
        <v>4</v>
      </c>
      <c r="L42" s="27">
        <f t="shared" si="12"/>
        <v>8</v>
      </c>
      <c r="M42" s="28">
        <f t="shared" si="13"/>
        <v>0.73333333333333328</v>
      </c>
      <c r="N42" s="28">
        <f t="shared" si="14"/>
        <v>0.26666666666666672</v>
      </c>
    </row>
    <row r="43" spans="1:14">
      <c r="A43" s="26" t="s">
        <v>113</v>
      </c>
      <c r="B43" s="27">
        <v>11</v>
      </c>
      <c r="C43" s="27">
        <v>1.5</v>
      </c>
      <c r="D43" s="27">
        <v>2</v>
      </c>
      <c r="E43" s="27">
        <v>1.5</v>
      </c>
      <c r="F43" s="27">
        <v>2.5</v>
      </c>
      <c r="G43" s="27">
        <v>3.5</v>
      </c>
      <c r="H43" s="27">
        <f t="shared" si="10"/>
        <v>11</v>
      </c>
      <c r="I43" s="27">
        <v>15</v>
      </c>
      <c r="J43" s="27">
        <v>15</v>
      </c>
      <c r="K43" s="27">
        <f t="shared" si="11"/>
        <v>4</v>
      </c>
      <c r="L43" s="27">
        <f t="shared" si="12"/>
        <v>8</v>
      </c>
      <c r="M43" s="28">
        <f t="shared" si="13"/>
        <v>0.73333333333333328</v>
      </c>
      <c r="N43" s="28">
        <f t="shared" si="14"/>
        <v>0.26666666666666672</v>
      </c>
    </row>
    <row r="44" spans="1:14" hidden="1">
      <c r="A44" s="10" t="s">
        <v>32</v>
      </c>
      <c r="B44" s="11">
        <v>11</v>
      </c>
      <c r="C44" s="11">
        <v>2.5</v>
      </c>
      <c r="D44" s="11">
        <v>2.5</v>
      </c>
      <c r="E44" s="11">
        <v>2.5</v>
      </c>
      <c r="F44" s="11">
        <v>3.5</v>
      </c>
      <c r="G44" s="11">
        <v>4</v>
      </c>
      <c r="H44" s="11">
        <f t="shared" si="10"/>
        <v>15</v>
      </c>
      <c r="I44" s="11">
        <v>15</v>
      </c>
      <c r="J44" s="11">
        <v>15</v>
      </c>
      <c r="K44" s="11">
        <f t="shared" si="11"/>
        <v>0</v>
      </c>
      <c r="L44" s="11">
        <f t="shared" si="12"/>
        <v>0</v>
      </c>
      <c r="M44" s="12">
        <f t="shared" si="13"/>
        <v>1</v>
      </c>
      <c r="N44" s="12">
        <f t="shared" si="14"/>
        <v>0</v>
      </c>
    </row>
    <row r="45" spans="1:14">
      <c r="A45" s="26" t="s">
        <v>115</v>
      </c>
      <c r="B45" s="27">
        <v>11</v>
      </c>
      <c r="C45" s="27">
        <v>0</v>
      </c>
      <c r="D45" s="27">
        <v>0.5</v>
      </c>
      <c r="E45" s="27">
        <v>1.5</v>
      </c>
      <c r="F45" s="27">
        <v>3</v>
      </c>
      <c r="G45" s="27">
        <v>3</v>
      </c>
      <c r="H45" s="27">
        <f t="shared" si="10"/>
        <v>8</v>
      </c>
      <c r="I45" s="27">
        <v>16</v>
      </c>
      <c r="J45" s="27">
        <v>15</v>
      </c>
      <c r="K45" s="27">
        <f t="shared" si="11"/>
        <v>7</v>
      </c>
      <c r="L45" s="27">
        <f t="shared" si="12"/>
        <v>14</v>
      </c>
      <c r="M45" s="28">
        <f t="shared" si="13"/>
        <v>0.5</v>
      </c>
      <c r="N45" s="28">
        <f t="shared" si="14"/>
        <v>0.5</v>
      </c>
    </row>
    <row r="46" spans="1:14" hidden="1">
      <c r="A46" s="10" t="s">
        <v>33</v>
      </c>
      <c r="B46" s="11">
        <v>11</v>
      </c>
      <c r="C46" s="11">
        <v>3</v>
      </c>
      <c r="D46" s="11">
        <v>1.5</v>
      </c>
      <c r="E46" s="11">
        <v>2</v>
      </c>
      <c r="F46" s="11">
        <v>3.5</v>
      </c>
      <c r="G46" s="11">
        <v>5.5</v>
      </c>
      <c r="H46" s="11">
        <f t="shared" si="10"/>
        <v>15.5</v>
      </c>
      <c r="I46" s="11">
        <v>22.5</v>
      </c>
      <c r="J46" s="11">
        <v>15</v>
      </c>
      <c r="K46" s="11">
        <f t="shared" si="11"/>
        <v>-0.5</v>
      </c>
      <c r="L46" s="11">
        <f t="shared" si="12"/>
        <v>-1</v>
      </c>
      <c r="M46" s="12">
        <f t="shared" si="13"/>
        <v>0.68888888888888888</v>
      </c>
      <c r="N46" s="12">
        <f t="shared" si="14"/>
        <v>0.31111111111111112</v>
      </c>
    </row>
    <row r="47" spans="1:14">
      <c r="A47" s="26" t="s">
        <v>117</v>
      </c>
      <c r="B47" s="27">
        <v>11</v>
      </c>
      <c r="C47" s="27">
        <v>0.5</v>
      </c>
      <c r="D47" s="27">
        <v>0</v>
      </c>
      <c r="E47" s="27">
        <v>0</v>
      </c>
      <c r="F47" s="27">
        <v>0</v>
      </c>
      <c r="G47" s="27">
        <v>0.5</v>
      </c>
      <c r="H47" s="27">
        <f t="shared" si="10"/>
        <v>1</v>
      </c>
      <c r="I47" s="27">
        <v>15</v>
      </c>
      <c r="J47" s="27">
        <v>15</v>
      </c>
      <c r="K47" s="27">
        <f t="shared" si="11"/>
        <v>14</v>
      </c>
      <c r="L47" s="27">
        <f t="shared" si="12"/>
        <v>28</v>
      </c>
      <c r="M47" s="28">
        <f t="shared" si="13"/>
        <v>6.6666666666666666E-2</v>
      </c>
      <c r="N47" s="28">
        <f t="shared" si="14"/>
        <v>0.93333333333333335</v>
      </c>
    </row>
    <row r="48" spans="1:14">
      <c r="A48" s="26" t="s">
        <v>118</v>
      </c>
      <c r="B48" s="27">
        <v>11</v>
      </c>
      <c r="C48" s="27">
        <v>0.5</v>
      </c>
      <c r="D48" s="27">
        <v>1</v>
      </c>
      <c r="E48" s="27">
        <v>1</v>
      </c>
      <c r="F48" s="27">
        <v>1</v>
      </c>
      <c r="G48" s="27">
        <v>2.5</v>
      </c>
      <c r="H48" s="27">
        <f t="shared" si="10"/>
        <v>6</v>
      </c>
      <c r="I48" s="27">
        <v>14.5</v>
      </c>
      <c r="J48" s="27">
        <v>15</v>
      </c>
      <c r="K48" s="27">
        <f t="shared" si="11"/>
        <v>9</v>
      </c>
      <c r="L48" s="27">
        <f t="shared" si="12"/>
        <v>18</v>
      </c>
      <c r="M48" s="28">
        <f t="shared" si="13"/>
        <v>0.41379310344827586</v>
      </c>
      <c r="N48" s="28">
        <f t="shared" si="14"/>
        <v>0.5862068965517242</v>
      </c>
    </row>
    <row r="49" spans="1:14">
      <c r="A49" s="26" t="s">
        <v>119</v>
      </c>
      <c r="B49" s="27">
        <v>11</v>
      </c>
      <c r="C49" s="27">
        <v>1.5</v>
      </c>
      <c r="D49" s="27">
        <v>2.5</v>
      </c>
      <c r="E49" s="27">
        <v>1.5</v>
      </c>
      <c r="F49" s="27">
        <v>3</v>
      </c>
      <c r="G49" s="27">
        <v>2.5</v>
      </c>
      <c r="H49" s="27">
        <f t="shared" si="10"/>
        <v>11</v>
      </c>
      <c r="I49" s="27">
        <v>15.5</v>
      </c>
      <c r="J49" s="27">
        <v>15</v>
      </c>
      <c r="K49" s="27">
        <f t="shared" si="11"/>
        <v>4</v>
      </c>
      <c r="L49" s="27">
        <f t="shared" si="12"/>
        <v>8</v>
      </c>
      <c r="M49" s="28">
        <f t="shared" si="13"/>
        <v>0.70967741935483875</v>
      </c>
      <c r="N49" s="28">
        <f t="shared" si="14"/>
        <v>0.29032258064516125</v>
      </c>
    </row>
    <row r="50" spans="1:14" hidden="1">
      <c r="A50" s="10" t="s">
        <v>35</v>
      </c>
      <c r="B50" s="11">
        <v>11</v>
      </c>
      <c r="C50" s="11">
        <v>3</v>
      </c>
      <c r="D50" s="11">
        <v>2.5</v>
      </c>
      <c r="E50" s="11">
        <v>2.5</v>
      </c>
      <c r="F50" s="11">
        <v>2</v>
      </c>
      <c r="G50" s="11">
        <v>3.5</v>
      </c>
      <c r="H50" s="11">
        <f t="shared" si="10"/>
        <v>13.5</v>
      </c>
      <c r="I50" s="11">
        <v>15</v>
      </c>
      <c r="J50" s="11">
        <v>15</v>
      </c>
      <c r="K50" s="11">
        <f t="shared" si="11"/>
        <v>1.5</v>
      </c>
      <c r="L50" s="11">
        <f t="shared" si="12"/>
        <v>3</v>
      </c>
      <c r="M50" s="12">
        <f t="shared" si="13"/>
        <v>0.9</v>
      </c>
      <c r="N50" s="12">
        <f t="shared" si="14"/>
        <v>9.9999999999999978E-2</v>
      </c>
    </row>
    <row r="51" spans="1:14">
      <c r="A51" s="26" t="s">
        <v>121</v>
      </c>
      <c r="B51" s="27">
        <v>11</v>
      </c>
      <c r="C51" s="27">
        <v>1</v>
      </c>
      <c r="D51" s="27">
        <v>0</v>
      </c>
      <c r="E51" s="27">
        <v>1</v>
      </c>
      <c r="F51" s="27">
        <v>0</v>
      </c>
      <c r="G51" s="27">
        <v>2</v>
      </c>
      <c r="H51" s="27">
        <f t="shared" si="10"/>
        <v>4</v>
      </c>
      <c r="I51" s="27">
        <v>15</v>
      </c>
      <c r="J51" s="27">
        <v>15</v>
      </c>
      <c r="K51" s="27">
        <f t="shared" si="11"/>
        <v>11</v>
      </c>
      <c r="L51" s="27">
        <f t="shared" si="12"/>
        <v>22</v>
      </c>
      <c r="M51" s="28">
        <f t="shared" si="13"/>
        <v>0.26666666666666666</v>
      </c>
      <c r="N51" s="28">
        <f t="shared" si="14"/>
        <v>0.73333333333333339</v>
      </c>
    </row>
    <row r="52" spans="1:14">
      <c r="A52" s="26">
        <f>SUBTOTAL(3,A36:A51)</f>
        <v>11</v>
      </c>
      <c r="B52" s="42" t="s">
        <v>71</v>
      </c>
      <c r="C52" s="27"/>
      <c r="D52" s="27"/>
      <c r="E52" s="27"/>
      <c r="F52" s="27"/>
      <c r="G52" s="27"/>
      <c r="H52" s="27"/>
      <c r="I52" s="27"/>
      <c r="J52" s="27"/>
      <c r="K52" s="27"/>
      <c r="L52" s="27"/>
      <c r="M52" s="28"/>
      <c r="N52" s="28"/>
    </row>
    <row r="53" spans="1:14">
      <c r="A53" s="43" t="s">
        <v>122</v>
      </c>
      <c r="B53" s="44">
        <v>12</v>
      </c>
      <c r="C53" s="44">
        <v>2</v>
      </c>
      <c r="D53" s="44">
        <v>2</v>
      </c>
      <c r="E53" s="44">
        <v>3.5</v>
      </c>
      <c r="F53" s="44">
        <v>4.5</v>
      </c>
      <c r="G53" s="44">
        <v>5.5</v>
      </c>
      <c r="H53" s="44">
        <f t="shared" ref="H53:H72" si="15">SUM(C53:G53)</f>
        <v>17.5</v>
      </c>
      <c r="I53" s="44">
        <v>26.5</v>
      </c>
      <c r="J53" s="44">
        <v>21</v>
      </c>
      <c r="K53" s="44">
        <f t="shared" ref="K53:K72" si="16">J53-H53</f>
        <v>3.5</v>
      </c>
      <c r="L53" s="44">
        <f t="shared" ref="L53:L72" si="17">K53*2</f>
        <v>7</v>
      </c>
      <c r="M53" s="45">
        <f t="shared" ref="M53:M72" si="18">H53/I53</f>
        <v>0.660377358490566</v>
      </c>
      <c r="N53" s="45">
        <f t="shared" ref="N53:N72" si="19">100%-M53</f>
        <v>0.339622641509434</v>
      </c>
    </row>
    <row r="54" spans="1:14">
      <c r="A54" s="43" t="s">
        <v>123</v>
      </c>
      <c r="B54" s="44">
        <v>12</v>
      </c>
      <c r="C54" s="44">
        <v>1.5</v>
      </c>
      <c r="D54" s="44">
        <v>2</v>
      </c>
      <c r="E54" s="44">
        <v>2</v>
      </c>
      <c r="F54" s="44">
        <v>2</v>
      </c>
      <c r="G54" s="44">
        <v>6</v>
      </c>
      <c r="H54" s="44">
        <f t="shared" si="15"/>
        <v>13.5</v>
      </c>
      <c r="I54" s="44">
        <v>19.5</v>
      </c>
      <c r="J54" s="44">
        <v>21</v>
      </c>
      <c r="K54" s="44">
        <f t="shared" si="16"/>
        <v>7.5</v>
      </c>
      <c r="L54" s="44">
        <f t="shared" si="17"/>
        <v>15</v>
      </c>
      <c r="M54" s="45">
        <f t="shared" si="18"/>
        <v>0.69230769230769229</v>
      </c>
      <c r="N54" s="45">
        <f t="shared" si="19"/>
        <v>0.30769230769230771</v>
      </c>
    </row>
    <row r="55" spans="1:14" hidden="1">
      <c r="A55" s="10" t="s">
        <v>38</v>
      </c>
      <c r="B55" s="11">
        <v>12</v>
      </c>
      <c r="C55" s="11">
        <v>3</v>
      </c>
      <c r="D55" s="11">
        <v>3</v>
      </c>
      <c r="E55" s="11">
        <v>3.5</v>
      </c>
      <c r="F55" s="11">
        <v>3.5</v>
      </c>
      <c r="G55" s="11">
        <v>5.5</v>
      </c>
      <c r="H55" s="11">
        <f t="shared" si="15"/>
        <v>18.5</v>
      </c>
      <c r="I55" s="11">
        <v>19</v>
      </c>
      <c r="J55" s="11">
        <v>21</v>
      </c>
      <c r="K55" s="11">
        <f t="shared" si="16"/>
        <v>2.5</v>
      </c>
      <c r="L55" s="11">
        <f t="shared" si="17"/>
        <v>5</v>
      </c>
      <c r="M55" s="12">
        <f t="shared" si="18"/>
        <v>0.97368421052631582</v>
      </c>
      <c r="N55" s="12">
        <f t="shared" si="19"/>
        <v>2.6315789473684181E-2</v>
      </c>
    </row>
    <row r="56" spans="1:14">
      <c r="A56" s="43" t="s">
        <v>125</v>
      </c>
      <c r="B56" s="44">
        <v>12</v>
      </c>
      <c r="C56" s="44">
        <v>2.5</v>
      </c>
      <c r="D56" s="44">
        <v>1.5</v>
      </c>
      <c r="E56" s="44">
        <v>3</v>
      </c>
      <c r="F56" s="44">
        <v>4</v>
      </c>
      <c r="G56" s="44">
        <v>4.5</v>
      </c>
      <c r="H56" s="44">
        <f t="shared" si="15"/>
        <v>15.5</v>
      </c>
      <c r="I56" s="44">
        <v>27</v>
      </c>
      <c r="J56" s="44">
        <v>21</v>
      </c>
      <c r="K56" s="44">
        <f t="shared" si="16"/>
        <v>5.5</v>
      </c>
      <c r="L56" s="44">
        <f t="shared" si="17"/>
        <v>11</v>
      </c>
      <c r="M56" s="45">
        <f t="shared" si="18"/>
        <v>0.57407407407407407</v>
      </c>
      <c r="N56" s="45">
        <f t="shared" si="19"/>
        <v>0.42592592592592593</v>
      </c>
    </row>
    <row r="57" spans="1:14">
      <c r="A57" s="43" t="s">
        <v>126</v>
      </c>
      <c r="B57" s="44">
        <v>12</v>
      </c>
      <c r="C57" s="44">
        <v>2</v>
      </c>
      <c r="D57" s="44">
        <v>2.5</v>
      </c>
      <c r="E57" s="44">
        <v>3</v>
      </c>
      <c r="F57" s="44">
        <v>3</v>
      </c>
      <c r="G57" s="44">
        <v>6</v>
      </c>
      <c r="H57" s="44">
        <f t="shared" si="15"/>
        <v>16.5</v>
      </c>
      <c r="I57" s="44">
        <v>22</v>
      </c>
      <c r="J57" s="44">
        <v>21</v>
      </c>
      <c r="K57" s="44">
        <f t="shared" si="16"/>
        <v>4.5</v>
      </c>
      <c r="L57" s="44">
        <f t="shared" si="17"/>
        <v>9</v>
      </c>
      <c r="M57" s="45">
        <f t="shared" si="18"/>
        <v>0.75</v>
      </c>
      <c r="N57" s="45">
        <f t="shared" si="19"/>
        <v>0.25</v>
      </c>
    </row>
    <row r="58" spans="1:14">
      <c r="A58" s="43" t="s">
        <v>127</v>
      </c>
      <c r="B58" s="44">
        <v>12</v>
      </c>
      <c r="C58" s="44">
        <v>2</v>
      </c>
      <c r="D58" s="44">
        <v>1</v>
      </c>
      <c r="E58" s="44">
        <v>2</v>
      </c>
      <c r="F58" s="44">
        <v>2.5</v>
      </c>
      <c r="G58" s="44">
        <v>6.5</v>
      </c>
      <c r="H58" s="44">
        <f t="shared" si="15"/>
        <v>14</v>
      </c>
      <c r="I58" s="44">
        <v>27</v>
      </c>
      <c r="J58" s="44">
        <v>21</v>
      </c>
      <c r="K58" s="44">
        <f t="shared" si="16"/>
        <v>7</v>
      </c>
      <c r="L58" s="44">
        <f t="shared" si="17"/>
        <v>14</v>
      </c>
      <c r="M58" s="45">
        <f t="shared" si="18"/>
        <v>0.51851851851851849</v>
      </c>
      <c r="N58" s="45">
        <f t="shared" si="19"/>
        <v>0.48148148148148151</v>
      </c>
    </row>
    <row r="59" spans="1:14">
      <c r="A59" s="43" t="s">
        <v>128</v>
      </c>
      <c r="B59" s="44">
        <v>12</v>
      </c>
      <c r="C59" s="44">
        <v>0.5</v>
      </c>
      <c r="D59" s="44">
        <v>1.5</v>
      </c>
      <c r="E59" s="44">
        <v>1.5</v>
      </c>
      <c r="F59" s="44">
        <v>2</v>
      </c>
      <c r="G59" s="44">
        <v>2.5</v>
      </c>
      <c r="H59" s="44">
        <f t="shared" si="15"/>
        <v>8</v>
      </c>
      <c r="I59" s="44">
        <v>9</v>
      </c>
      <c r="J59" s="44">
        <v>21</v>
      </c>
      <c r="K59" s="44">
        <f t="shared" si="16"/>
        <v>13</v>
      </c>
      <c r="L59" s="44">
        <f t="shared" si="17"/>
        <v>26</v>
      </c>
      <c r="M59" s="45">
        <f t="shared" si="18"/>
        <v>0.88888888888888884</v>
      </c>
      <c r="N59" s="45">
        <f t="shared" si="19"/>
        <v>0.11111111111111116</v>
      </c>
    </row>
    <row r="60" spans="1:14">
      <c r="A60" s="43" t="s">
        <v>129</v>
      </c>
      <c r="B60" s="44">
        <v>12</v>
      </c>
      <c r="C60" s="44">
        <v>1.5</v>
      </c>
      <c r="D60" s="44">
        <v>2</v>
      </c>
      <c r="E60" s="44">
        <v>2</v>
      </c>
      <c r="F60" s="44">
        <v>2.5</v>
      </c>
      <c r="G60" s="44">
        <v>5</v>
      </c>
      <c r="H60" s="44">
        <f t="shared" si="15"/>
        <v>13</v>
      </c>
      <c r="I60" s="44">
        <v>21.5</v>
      </c>
      <c r="J60" s="44">
        <v>21</v>
      </c>
      <c r="K60" s="44">
        <f t="shared" si="16"/>
        <v>8</v>
      </c>
      <c r="L60" s="44">
        <f t="shared" si="17"/>
        <v>16</v>
      </c>
      <c r="M60" s="45">
        <f t="shared" si="18"/>
        <v>0.60465116279069764</v>
      </c>
      <c r="N60" s="45">
        <f t="shared" si="19"/>
        <v>0.39534883720930236</v>
      </c>
    </row>
    <row r="61" spans="1:14">
      <c r="A61" s="43" t="s">
        <v>130</v>
      </c>
      <c r="B61" s="44">
        <v>12</v>
      </c>
      <c r="C61" s="44">
        <v>2</v>
      </c>
      <c r="D61" s="44">
        <v>2</v>
      </c>
      <c r="E61" s="44">
        <v>2.5</v>
      </c>
      <c r="F61" s="44">
        <v>1.5</v>
      </c>
      <c r="G61" s="44">
        <v>3.5</v>
      </c>
      <c r="H61" s="44">
        <f t="shared" si="15"/>
        <v>11.5</v>
      </c>
      <c r="I61" s="44">
        <v>21</v>
      </c>
      <c r="J61" s="44">
        <v>21</v>
      </c>
      <c r="K61" s="44">
        <f t="shared" si="16"/>
        <v>9.5</v>
      </c>
      <c r="L61" s="44">
        <f t="shared" si="17"/>
        <v>19</v>
      </c>
      <c r="M61" s="45">
        <f t="shared" si="18"/>
        <v>0.54761904761904767</v>
      </c>
      <c r="N61" s="45">
        <f t="shared" si="19"/>
        <v>0.45238095238095233</v>
      </c>
    </row>
    <row r="62" spans="1:14">
      <c r="A62" s="43" t="s">
        <v>131</v>
      </c>
      <c r="B62" s="44">
        <v>12</v>
      </c>
      <c r="C62" s="44">
        <v>2</v>
      </c>
      <c r="D62" s="44">
        <v>2</v>
      </c>
      <c r="E62" s="44">
        <v>3.5</v>
      </c>
      <c r="F62" s="44">
        <v>4</v>
      </c>
      <c r="G62" s="44">
        <v>5.5</v>
      </c>
      <c r="H62" s="44">
        <f t="shared" si="15"/>
        <v>17</v>
      </c>
      <c r="I62" s="44">
        <v>20.5</v>
      </c>
      <c r="J62" s="44">
        <v>21</v>
      </c>
      <c r="K62" s="44">
        <f t="shared" si="16"/>
        <v>4</v>
      </c>
      <c r="L62" s="44">
        <f t="shared" si="17"/>
        <v>8</v>
      </c>
      <c r="M62" s="45">
        <f t="shared" si="18"/>
        <v>0.82926829268292679</v>
      </c>
      <c r="N62" s="45">
        <f t="shared" si="19"/>
        <v>0.17073170731707321</v>
      </c>
    </row>
    <row r="63" spans="1:14">
      <c r="A63" s="43" t="s">
        <v>132</v>
      </c>
      <c r="B63" s="44">
        <v>12</v>
      </c>
      <c r="C63" s="44">
        <v>2</v>
      </c>
      <c r="D63" s="44">
        <v>2.5</v>
      </c>
      <c r="E63" s="44">
        <v>3.5</v>
      </c>
      <c r="F63" s="44">
        <v>4</v>
      </c>
      <c r="G63" s="44">
        <v>5.5</v>
      </c>
      <c r="H63" s="44">
        <f t="shared" si="15"/>
        <v>17.5</v>
      </c>
      <c r="I63" s="44">
        <v>20</v>
      </c>
      <c r="J63" s="44">
        <v>21</v>
      </c>
      <c r="K63" s="44">
        <f t="shared" si="16"/>
        <v>3.5</v>
      </c>
      <c r="L63" s="44">
        <f t="shared" si="17"/>
        <v>7</v>
      </c>
      <c r="M63" s="45">
        <f t="shared" si="18"/>
        <v>0.875</v>
      </c>
      <c r="N63" s="45">
        <f t="shared" si="19"/>
        <v>0.125</v>
      </c>
    </row>
    <row r="64" spans="1:14" hidden="1">
      <c r="A64" s="10" t="s">
        <v>47</v>
      </c>
      <c r="B64" s="11">
        <v>12</v>
      </c>
      <c r="C64" s="11">
        <v>3.5</v>
      </c>
      <c r="D64" s="11">
        <v>3.5</v>
      </c>
      <c r="E64" s="11">
        <v>3</v>
      </c>
      <c r="F64" s="11">
        <v>3</v>
      </c>
      <c r="G64" s="11">
        <v>7.5</v>
      </c>
      <c r="H64" s="11">
        <f t="shared" si="15"/>
        <v>20.5</v>
      </c>
      <c r="I64" s="11">
        <v>21</v>
      </c>
      <c r="J64" s="11">
        <v>21</v>
      </c>
      <c r="K64" s="11">
        <f t="shared" si="16"/>
        <v>0.5</v>
      </c>
      <c r="L64" s="11">
        <f t="shared" si="17"/>
        <v>1</v>
      </c>
      <c r="M64" s="12">
        <f t="shared" si="18"/>
        <v>0.97619047619047616</v>
      </c>
      <c r="N64" s="12">
        <f t="shared" si="19"/>
        <v>2.3809523809523836E-2</v>
      </c>
    </row>
    <row r="65" spans="1:14">
      <c r="A65" s="43" t="s">
        <v>133</v>
      </c>
      <c r="B65" s="44">
        <v>12</v>
      </c>
      <c r="C65" s="44">
        <v>2</v>
      </c>
      <c r="D65" s="44">
        <v>2</v>
      </c>
      <c r="E65" s="44">
        <v>2.5</v>
      </c>
      <c r="F65" s="44">
        <v>3</v>
      </c>
      <c r="G65" s="44">
        <v>8.5</v>
      </c>
      <c r="H65" s="44">
        <f t="shared" si="15"/>
        <v>18</v>
      </c>
      <c r="I65" s="44">
        <v>24</v>
      </c>
      <c r="J65" s="44">
        <v>21</v>
      </c>
      <c r="K65" s="44">
        <f t="shared" si="16"/>
        <v>3</v>
      </c>
      <c r="L65" s="44">
        <f t="shared" si="17"/>
        <v>6</v>
      </c>
      <c r="M65" s="45">
        <f t="shared" si="18"/>
        <v>0.75</v>
      </c>
      <c r="N65" s="45">
        <f t="shared" si="19"/>
        <v>0.25</v>
      </c>
    </row>
    <row r="66" spans="1:14" hidden="1">
      <c r="A66" s="10" t="s">
        <v>49</v>
      </c>
      <c r="B66" s="11">
        <v>12</v>
      </c>
      <c r="C66" s="11">
        <v>2</v>
      </c>
      <c r="D66" s="11">
        <v>3</v>
      </c>
      <c r="E66" s="11">
        <v>3.5</v>
      </c>
      <c r="F66" s="11">
        <v>4</v>
      </c>
      <c r="G66" s="11">
        <v>6</v>
      </c>
      <c r="H66" s="11">
        <f t="shared" si="15"/>
        <v>18.5</v>
      </c>
      <c r="I66" s="11">
        <v>22.5</v>
      </c>
      <c r="J66" s="11">
        <v>21</v>
      </c>
      <c r="K66" s="11">
        <f t="shared" si="16"/>
        <v>2.5</v>
      </c>
      <c r="L66" s="11">
        <f t="shared" si="17"/>
        <v>5</v>
      </c>
      <c r="M66" s="12">
        <f t="shared" si="18"/>
        <v>0.82222222222222219</v>
      </c>
      <c r="N66" s="12">
        <f t="shared" si="19"/>
        <v>0.17777777777777781</v>
      </c>
    </row>
    <row r="67" spans="1:14">
      <c r="A67" s="43" t="s">
        <v>136</v>
      </c>
      <c r="B67" s="44">
        <v>12</v>
      </c>
      <c r="C67" s="44">
        <v>1.5</v>
      </c>
      <c r="D67" s="44">
        <v>1</v>
      </c>
      <c r="E67" s="44">
        <v>1.5</v>
      </c>
      <c r="F67" s="44">
        <v>2.5</v>
      </c>
      <c r="G67" s="44">
        <v>1</v>
      </c>
      <c r="H67" s="44">
        <f t="shared" si="15"/>
        <v>7.5</v>
      </c>
      <c r="I67" s="44">
        <v>9</v>
      </c>
      <c r="J67" s="44">
        <v>21</v>
      </c>
      <c r="K67" s="44">
        <f t="shared" si="16"/>
        <v>13.5</v>
      </c>
      <c r="L67" s="44">
        <f t="shared" si="17"/>
        <v>27</v>
      </c>
      <c r="M67" s="45">
        <f t="shared" si="18"/>
        <v>0.83333333333333337</v>
      </c>
      <c r="N67" s="45">
        <f t="shared" si="19"/>
        <v>0.16666666666666663</v>
      </c>
    </row>
    <row r="68" spans="1:14">
      <c r="A68" s="43" t="s">
        <v>137</v>
      </c>
      <c r="B68" s="44">
        <v>12</v>
      </c>
      <c r="C68" s="44">
        <v>2</v>
      </c>
      <c r="D68" s="44">
        <v>3</v>
      </c>
      <c r="E68" s="44">
        <v>2</v>
      </c>
      <c r="F68" s="44">
        <v>5</v>
      </c>
      <c r="G68" s="44">
        <v>5</v>
      </c>
      <c r="H68" s="44">
        <f t="shared" si="15"/>
        <v>17</v>
      </c>
      <c r="I68" s="44">
        <v>20</v>
      </c>
      <c r="J68" s="44">
        <v>21</v>
      </c>
      <c r="K68" s="44">
        <f t="shared" si="16"/>
        <v>4</v>
      </c>
      <c r="L68" s="44">
        <f t="shared" si="17"/>
        <v>8</v>
      </c>
      <c r="M68" s="45">
        <f t="shared" si="18"/>
        <v>0.85</v>
      </c>
      <c r="N68" s="45">
        <f t="shared" si="19"/>
        <v>0.15000000000000002</v>
      </c>
    </row>
    <row r="69" spans="1:14">
      <c r="A69" s="43" t="s">
        <v>138</v>
      </c>
      <c r="B69" s="44">
        <v>12</v>
      </c>
      <c r="C69" s="44">
        <v>1.5</v>
      </c>
      <c r="D69" s="44">
        <v>2</v>
      </c>
      <c r="E69" s="44">
        <v>2.5</v>
      </c>
      <c r="F69" s="44">
        <v>1</v>
      </c>
      <c r="G69" s="44">
        <v>9.5</v>
      </c>
      <c r="H69" s="44">
        <f t="shared" si="15"/>
        <v>16.5</v>
      </c>
      <c r="I69" s="44">
        <v>19.5</v>
      </c>
      <c r="J69" s="44">
        <v>21</v>
      </c>
      <c r="K69" s="44">
        <f t="shared" si="16"/>
        <v>4.5</v>
      </c>
      <c r="L69" s="44">
        <f t="shared" si="17"/>
        <v>9</v>
      </c>
      <c r="M69" s="45">
        <f t="shared" si="18"/>
        <v>0.84615384615384615</v>
      </c>
      <c r="N69" s="45">
        <f t="shared" si="19"/>
        <v>0.15384615384615385</v>
      </c>
    </row>
    <row r="70" spans="1:14">
      <c r="A70" s="43" t="s">
        <v>144</v>
      </c>
      <c r="B70" s="44">
        <v>12</v>
      </c>
      <c r="C70" s="44">
        <v>2</v>
      </c>
      <c r="D70" s="44">
        <v>1.5</v>
      </c>
      <c r="E70" s="44">
        <v>2</v>
      </c>
      <c r="F70" s="44">
        <v>2</v>
      </c>
      <c r="G70" s="44">
        <v>4.5</v>
      </c>
      <c r="H70" s="44">
        <f t="shared" si="15"/>
        <v>12</v>
      </c>
      <c r="I70" s="44">
        <v>20</v>
      </c>
      <c r="J70" s="44">
        <v>21</v>
      </c>
      <c r="K70" s="44">
        <f t="shared" si="16"/>
        <v>9</v>
      </c>
      <c r="L70" s="44">
        <f t="shared" si="17"/>
        <v>18</v>
      </c>
      <c r="M70" s="45">
        <f t="shared" si="18"/>
        <v>0.6</v>
      </c>
      <c r="N70" s="45">
        <f t="shared" si="19"/>
        <v>0.4</v>
      </c>
    </row>
    <row r="71" spans="1:14">
      <c r="A71" s="43" t="s">
        <v>140</v>
      </c>
      <c r="B71" s="44">
        <v>12</v>
      </c>
      <c r="C71" s="44">
        <v>1.5</v>
      </c>
      <c r="D71" s="44">
        <v>1.5</v>
      </c>
      <c r="E71" s="44">
        <v>2</v>
      </c>
      <c r="F71" s="44">
        <v>2.5</v>
      </c>
      <c r="G71" s="44">
        <v>4.5</v>
      </c>
      <c r="H71" s="44">
        <f t="shared" si="15"/>
        <v>12</v>
      </c>
      <c r="I71" s="44">
        <v>18</v>
      </c>
      <c r="J71" s="44">
        <v>21</v>
      </c>
      <c r="K71" s="44">
        <f t="shared" si="16"/>
        <v>9</v>
      </c>
      <c r="L71" s="44">
        <f t="shared" si="17"/>
        <v>18</v>
      </c>
      <c r="M71" s="45">
        <f t="shared" si="18"/>
        <v>0.66666666666666663</v>
      </c>
      <c r="N71" s="45">
        <f t="shared" si="19"/>
        <v>0.33333333333333337</v>
      </c>
    </row>
    <row r="72" spans="1:14">
      <c r="A72" s="43" t="s">
        <v>141</v>
      </c>
      <c r="B72" s="44">
        <v>12</v>
      </c>
      <c r="C72" s="44">
        <v>2.5</v>
      </c>
      <c r="D72" s="44">
        <v>3</v>
      </c>
      <c r="E72" s="44">
        <v>3</v>
      </c>
      <c r="F72" s="44">
        <v>3.5</v>
      </c>
      <c r="G72" s="44">
        <v>6</v>
      </c>
      <c r="H72" s="44">
        <f t="shared" si="15"/>
        <v>18</v>
      </c>
      <c r="I72" s="44">
        <v>23</v>
      </c>
      <c r="J72" s="44">
        <v>21</v>
      </c>
      <c r="K72" s="44">
        <f t="shared" si="16"/>
        <v>3</v>
      </c>
      <c r="L72" s="44">
        <f t="shared" si="17"/>
        <v>6</v>
      </c>
      <c r="M72" s="45">
        <f t="shared" si="18"/>
        <v>0.78260869565217395</v>
      </c>
      <c r="N72" s="45">
        <f t="shared" si="19"/>
        <v>0.21739130434782605</v>
      </c>
    </row>
    <row r="73" spans="1:14">
      <c r="A73" s="46">
        <f>SUBTOTAL(3,A53:A72)</f>
        <v>17</v>
      </c>
      <c r="B73" s="47" t="s">
        <v>73</v>
      </c>
      <c r="C73" s="48"/>
      <c r="D73" s="48"/>
      <c r="E73" s="48"/>
      <c r="F73" s="48"/>
      <c r="G73" s="48"/>
      <c r="H73" s="48"/>
      <c r="I73" s="48"/>
      <c r="J73" s="48"/>
      <c r="K73" s="48"/>
      <c r="L73" s="48"/>
      <c r="M73" s="49"/>
      <c r="N73" s="49"/>
    </row>
    <row r="74" spans="1:14" ht="30">
      <c r="A74" s="50">
        <f>SUBTOTAL(3,A2:A72)</f>
        <v>46</v>
      </c>
      <c r="B74" s="51" t="s">
        <v>72</v>
      </c>
      <c r="C74" s="24"/>
      <c r="D74" s="24"/>
      <c r="E74" s="24"/>
      <c r="F74" s="24"/>
      <c r="G74" s="24"/>
      <c r="H74" s="24"/>
      <c r="I74" s="24"/>
      <c r="J74" s="24"/>
      <c r="K74" s="24"/>
      <c r="L74" s="24"/>
      <c r="M74" s="25"/>
      <c r="N74" s="25"/>
    </row>
  </sheetData>
  <autoFilter ref="A1:N72">
    <filterColumn colId="11">
      <customFilters>
        <customFilter operator="greaterThanOrEqual" val="6"/>
      </customFilters>
    </filterColumn>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filterMode="1">
    <tabColor theme="1" tint="4.9989318521683403E-2"/>
  </sheetPr>
  <dimension ref="A1:G17"/>
  <sheetViews>
    <sheetView workbookViewId="0">
      <selection activeCell="L24" sqref="L24"/>
    </sheetView>
  </sheetViews>
  <sheetFormatPr defaultRowHeight="15"/>
  <sheetData>
    <row r="1" spans="1:7" ht="60">
      <c r="A1" s="23" t="s">
        <v>57</v>
      </c>
      <c r="B1" s="23" t="s">
        <v>5</v>
      </c>
      <c r="C1" s="23" t="s">
        <v>0</v>
      </c>
      <c r="D1" s="23" t="s">
        <v>1</v>
      </c>
      <c r="E1" s="23" t="s">
        <v>2</v>
      </c>
      <c r="F1" s="23" t="s">
        <v>3</v>
      </c>
      <c r="G1" s="23" t="s">
        <v>59</v>
      </c>
    </row>
    <row r="2" spans="1:7">
      <c r="A2" s="10" t="s">
        <v>89</v>
      </c>
      <c r="B2" s="11">
        <v>9</v>
      </c>
      <c r="C2" s="11">
        <v>0</v>
      </c>
      <c r="D2" s="11">
        <v>0</v>
      </c>
      <c r="E2" s="11">
        <v>0</v>
      </c>
      <c r="F2" s="11">
        <v>0</v>
      </c>
      <c r="G2" s="11">
        <v>2.5</v>
      </c>
    </row>
    <row r="3" spans="1:7">
      <c r="A3" s="10" t="s">
        <v>77</v>
      </c>
      <c r="B3" s="11">
        <v>9</v>
      </c>
      <c r="C3" s="11">
        <v>0</v>
      </c>
      <c r="D3" s="11">
        <v>0</v>
      </c>
      <c r="E3" s="11">
        <v>0</v>
      </c>
      <c r="F3" s="11">
        <v>0</v>
      </c>
      <c r="G3" s="11">
        <v>3</v>
      </c>
    </row>
    <row r="4" spans="1:7">
      <c r="A4" s="10" t="s">
        <v>85</v>
      </c>
      <c r="B4" s="11">
        <v>9</v>
      </c>
      <c r="C4" s="11">
        <v>0</v>
      </c>
      <c r="D4" s="11">
        <v>0</v>
      </c>
      <c r="E4" s="11">
        <v>0</v>
      </c>
      <c r="F4" s="11">
        <v>0</v>
      </c>
      <c r="G4" s="11">
        <v>3</v>
      </c>
    </row>
    <row r="5" spans="1:7">
      <c r="A5" s="10" t="s">
        <v>88</v>
      </c>
      <c r="B5" s="11">
        <v>9</v>
      </c>
      <c r="C5" s="11">
        <v>0</v>
      </c>
      <c r="D5" s="11">
        <v>0</v>
      </c>
      <c r="E5" s="11">
        <v>0</v>
      </c>
      <c r="F5" s="11">
        <v>0</v>
      </c>
      <c r="G5" s="11">
        <v>2.5</v>
      </c>
    </row>
    <row r="6" spans="1:7" hidden="1">
      <c r="A6" s="10" t="s">
        <v>79</v>
      </c>
      <c r="B6" s="11">
        <v>9</v>
      </c>
      <c r="C6" s="11">
        <v>0.5</v>
      </c>
      <c r="D6" s="11">
        <v>0.5</v>
      </c>
      <c r="E6" s="11">
        <v>0</v>
      </c>
      <c r="F6" s="11">
        <v>0</v>
      </c>
      <c r="G6" s="11">
        <v>1</v>
      </c>
    </row>
    <row r="7" spans="1:7">
      <c r="A7" s="10" t="s">
        <v>75</v>
      </c>
      <c r="B7" s="11">
        <v>9</v>
      </c>
      <c r="C7" s="11">
        <v>0</v>
      </c>
      <c r="D7" s="11">
        <v>0</v>
      </c>
      <c r="E7" s="11">
        <v>0</v>
      </c>
      <c r="F7" s="11">
        <v>0</v>
      </c>
      <c r="G7" s="11">
        <v>2.5</v>
      </c>
    </row>
    <row r="8" spans="1:7" hidden="1">
      <c r="A8" s="10" t="s">
        <v>80</v>
      </c>
      <c r="B8" s="11">
        <v>9</v>
      </c>
      <c r="C8" s="11">
        <v>0.5</v>
      </c>
      <c r="D8" s="11">
        <v>0.5</v>
      </c>
      <c r="E8" s="11">
        <v>0.5</v>
      </c>
      <c r="F8" s="11">
        <v>0.5</v>
      </c>
      <c r="G8" s="11">
        <v>0</v>
      </c>
    </row>
    <row r="9" spans="1:7">
      <c r="A9" s="10" t="s">
        <v>81</v>
      </c>
      <c r="B9" s="11">
        <v>9</v>
      </c>
      <c r="C9" s="11">
        <v>0</v>
      </c>
      <c r="D9" s="11">
        <v>0</v>
      </c>
      <c r="E9" s="11">
        <v>0</v>
      </c>
      <c r="F9" s="11">
        <v>0</v>
      </c>
      <c r="G9" s="11">
        <v>3</v>
      </c>
    </row>
    <row r="10" spans="1:7">
      <c r="A10" s="10" t="s">
        <v>90</v>
      </c>
      <c r="B10" s="11">
        <v>9</v>
      </c>
      <c r="C10" s="11">
        <v>0</v>
      </c>
      <c r="D10" s="11">
        <v>0</v>
      </c>
      <c r="E10" s="11">
        <v>0</v>
      </c>
      <c r="F10" s="11">
        <v>0</v>
      </c>
      <c r="G10" s="11">
        <v>3</v>
      </c>
    </row>
    <row r="11" spans="1:7">
      <c r="A11" s="57" t="s">
        <v>74</v>
      </c>
      <c r="B11" s="11">
        <v>9</v>
      </c>
      <c r="C11" s="11">
        <v>0</v>
      </c>
      <c r="D11" s="11">
        <v>0</v>
      </c>
      <c r="E11" s="11">
        <v>0</v>
      </c>
      <c r="F11" s="11">
        <v>0</v>
      </c>
      <c r="G11" s="11">
        <v>3</v>
      </c>
    </row>
    <row r="12" spans="1:7">
      <c r="A12" s="10" t="s">
        <v>76</v>
      </c>
      <c r="B12" s="11">
        <v>9</v>
      </c>
      <c r="C12" s="11">
        <v>0</v>
      </c>
      <c r="D12" s="11">
        <v>0</v>
      </c>
      <c r="E12" s="11">
        <v>0</v>
      </c>
      <c r="F12" s="11">
        <v>0</v>
      </c>
      <c r="G12" s="11">
        <v>3</v>
      </c>
    </row>
    <row r="13" spans="1:7">
      <c r="A13" s="10" t="s">
        <v>87</v>
      </c>
      <c r="B13" s="11">
        <v>9</v>
      </c>
      <c r="C13" s="11">
        <v>0</v>
      </c>
      <c r="D13" s="11">
        <v>0</v>
      </c>
      <c r="E13" s="11">
        <v>0</v>
      </c>
      <c r="F13" s="11">
        <v>0</v>
      </c>
      <c r="G13" s="11">
        <v>2.5</v>
      </c>
    </row>
    <row r="14" spans="1:7" hidden="1">
      <c r="A14" s="10" t="s">
        <v>86</v>
      </c>
      <c r="B14" s="11">
        <v>9</v>
      </c>
      <c r="C14" s="11">
        <v>0.5</v>
      </c>
      <c r="D14" s="11">
        <v>0</v>
      </c>
      <c r="E14" s="11">
        <v>0</v>
      </c>
      <c r="F14" s="11">
        <v>0</v>
      </c>
      <c r="G14" s="11">
        <v>1.5</v>
      </c>
    </row>
    <row r="15" spans="1:7">
      <c r="A15" s="10" t="s">
        <v>78</v>
      </c>
      <c r="B15" s="11">
        <v>9</v>
      </c>
      <c r="C15" s="11">
        <v>0</v>
      </c>
      <c r="D15" s="11">
        <v>0</v>
      </c>
      <c r="E15" s="11">
        <v>0</v>
      </c>
      <c r="F15" s="11">
        <v>0</v>
      </c>
      <c r="G15" s="11">
        <v>2</v>
      </c>
    </row>
    <row r="16" spans="1:7">
      <c r="A16" s="10" t="s">
        <v>82</v>
      </c>
      <c r="B16" s="11">
        <v>9</v>
      </c>
      <c r="C16" s="11">
        <v>0</v>
      </c>
      <c r="D16" s="11">
        <v>0</v>
      </c>
      <c r="E16" s="11">
        <v>0</v>
      </c>
      <c r="F16" s="11">
        <v>0</v>
      </c>
      <c r="G16" s="11">
        <v>3</v>
      </c>
    </row>
    <row r="17" spans="1:7" hidden="1">
      <c r="A17" s="10" t="s">
        <v>84</v>
      </c>
      <c r="B17" s="11">
        <v>9</v>
      </c>
      <c r="C17" s="11">
        <v>0.5</v>
      </c>
      <c r="D17" s="11">
        <v>0.5</v>
      </c>
      <c r="E17" s="11">
        <v>0</v>
      </c>
      <c r="F17" s="11">
        <v>0</v>
      </c>
      <c r="G17" s="11">
        <v>1</v>
      </c>
    </row>
  </sheetData>
  <autoFilter ref="A1:G17">
    <filterColumn colId="2">
      <filters>
        <filter val="0"/>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sheetPr filterMode="1">
    <tabColor rgb="FFFFC000"/>
  </sheetPr>
  <dimension ref="A1:N73"/>
  <sheetViews>
    <sheetView topLeftCell="A31" workbookViewId="0">
      <selection activeCell="N19" sqref="N19"/>
    </sheetView>
  </sheetViews>
  <sheetFormatPr defaultRowHeight="15"/>
  <cols>
    <col min="1" max="1" width="20.7109375" bestFit="1" customWidth="1"/>
    <col min="9" max="9" width="10.85546875" customWidth="1"/>
    <col min="13" max="13" width="11.42578125" customWidth="1"/>
    <col min="14" max="14" width="10.85546875" customWidth="1"/>
  </cols>
  <sheetData>
    <row r="1" spans="1:14" ht="60">
      <c r="A1" s="22" t="s">
        <v>57</v>
      </c>
      <c r="B1" s="23" t="s">
        <v>5</v>
      </c>
      <c r="C1" s="23" t="s">
        <v>0</v>
      </c>
      <c r="D1" s="23" t="s">
        <v>1</v>
      </c>
      <c r="E1" s="23" t="s">
        <v>2</v>
      </c>
      <c r="F1" s="23" t="s">
        <v>3</v>
      </c>
      <c r="G1" s="23" t="s">
        <v>7</v>
      </c>
      <c r="H1" s="23" t="s">
        <v>60</v>
      </c>
      <c r="I1" s="23" t="s">
        <v>61</v>
      </c>
      <c r="J1" s="23" t="s">
        <v>58</v>
      </c>
      <c r="K1" s="23" t="s">
        <v>59</v>
      </c>
      <c r="L1" s="23" t="s">
        <v>62</v>
      </c>
      <c r="M1" s="23" t="s">
        <v>56</v>
      </c>
      <c r="N1" s="23" t="s">
        <v>63</v>
      </c>
    </row>
    <row r="2" spans="1:14">
      <c r="A2" s="10" t="s">
        <v>74</v>
      </c>
      <c r="B2" s="11">
        <v>9</v>
      </c>
      <c r="C2" s="11">
        <v>0</v>
      </c>
      <c r="D2" s="11">
        <v>0</v>
      </c>
      <c r="E2" s="11">
        <v>0</v>
      </c>
      <c r="F2" s="11">
        <v>0</v>
      </c>
      <c r="G2" s="11">
        <v>0</v>
      </c>
      <c r="H2" s="11">
        <f t="shared" ref="H2:H18" si="0">SUM(C2:G2)</f>
        <v>0</v>
      </c>
      <c r="I2" s="11">
        <v>3</v>
      </c>
      <c r="J2" s="11">
        <v>3</v>
      </c>
      <c r="K2" s="11">
        <f t="shared" ref="K2:K18" si="1">J2-H2</f>
        <v>3</v>
      </c>
      <c r="L2" s="11">
        <f t="shared" ref="L2:L18" si="2">K2*2</f>
        <v>6</v>
      </c>
      <c r="M2" s="12">
        <f t="shared" ref="M2:M18" si="3">H2/I2</f>
        <v>0</v>
      </c>
      <c r="N2" s="12">
        <f t="shared" ref="N2:N18" si="4">100%-M2</f>
        <v>1</v>
      </c>
    </row>
    <row r="3" spans="1:14">
      <c r="A3" s="10" t="s">
        <v>75</v>
      </c>
      <c r="B3" s="11">
        <v>9</v>
      </c>
      <c r="C3" s="11">
        <v>0</v>
      </c>
      <c r="D3" s="11">
        <v>0</v>
      </c>
      <c r="E3" s="11">
        <v>0</v>
      </c>
      <c r="F3" s="11">
        <v>0</v>
      </c>
      <c r="G3" s="11">
        <v>0.5</v>
      </c>
      <c r="H3" s="11">
        <f t="shared" si="0"/>
        <v>0.5</v>
      </c>
      <c r="I3" s="11">
        <v>3</v>
      </c>
      <c r="J3" s="11">
        <v>3</v>
      </c>
      <c r="K3" s="11">
        <f t="shared" si="1"/>
        <v>2.5</v>
      </c>
      <c r="L3" s="11">
        <f t="shared" si="2"/>
        <v>5</v>
      </c>
      <c r="M3" s="12">
        <f t="shared" si="3"/>
        <v>0.16666666666666666</v>
      </c>
      <c r="N3" s="12">
        <f t="shared" si="4"/>
        <v>0.83333333333333337</v>
      </c>
    </row>
    <row r="4" spans="1:14">
      <c r="A4" s="10" t="s">
        <v>76</v>
      </c>
      <c r="B4" s="11">
        <v>9</v>
      </c>
      <c r="C4" s="11">
        <v>0</v>
      </c>
      <c r="D4" s="11">
        <v>0</v>
      </c>
      <c r="E4" s="11">
        <v>0</v>
      </c>
      <c r="F4" s="11">
        <v>0</v>
      </c>
      <c r="G4" s="11">
        <v>0</v>
      </c>
      <c r="H4" s="11">
        <f t="shared" si="0"/>
        <v>0</v>
      </c>
      <c r="I4" s="11">
        <v>3</v>
      </c>
      <c r="J4" s="11">
        <v>3</v>
      </c>
      <c r="K4" s="11">
        <f t="shared" si="1"/>
        <v>3</v>
      </c>
      <c r="L4" s="11">
        <f t="shared" si="2"/>
        <v>6</v>
      </c>
      <c r="M4" s="12">
        <f t="shared" si="3"/>
        <v>0</v>
      </c>
      <c r="N4" s="12">
        <f t="shared" si="4"/>
        <v>1</v>
      </c>
    </row>
    <row r="5" spans="1:14">
      <c r="A5" s="10" t="s">
        <v>77</v>
      </c>
      <c r="B5" s="11">
        <v>9</v>
      </c>
      <c r="C5" s="11">
        <v>0</v>
      </c>
      <c r="D5" s="11">
        <v>0</v>
      </c>
      <c r="E5" s="11">
        <v>0</v>
      </c>
      <c r="F5" s="11">
        <v>0</v>
      </c>
      <c r="G5" s="11">
        <v>0</v>
      </c>
      <c r="H5" s="11">
        <f t="shared" si="0"/>
        <v>0</v>
      </c>
      <c r="I5" s="11">
        <v>3</v>
      </c>
      <c r="J5" s="11">
        <v>3</v>
      </c>
      <c r="K5" s="11">
        <f t="shared" si="1"/>
        <v>3</v>
      </c>
      <c r="L5" s="11">
        <f t="shared" si="2"/>
        <v>6</v>
      </c>
      <c r="M5" s="12">
        <f t="shared" si="3"/>
        <v>0</v>
      </c>
      <c r="N5" s="12">
        <f t="shared" si="4"/>
        <v>1</v>
      </c>
    </row>
    <row r="6" spans="1:14">
      <c r="A6" s="10" t="s">
        <v>78</v>
      </c>
      <c r="B6" s="11">
        <v>9</v>
      </c>
      <c r="C6" s="11">
        <v>0</v>
      </c>
      <c r="D6" s="11">
        <v>0</v>
      </c>
      <c r="E6" s="11">
        <v>0</v>
      </c>
      <c r="F6" s="11">
        <v>0</v>
      </c>
      <c r="G6" s="11">
        <v>1</v>
      </c>
      <c r="H6" s="11">
        <f t="shared" si="0"/>
        <v>1</v>
      </c>
      <c r="I6" s="11">
        <v>3</v>
      </c>
      <c r="J6" s="11">
        <v>3</v>
      </c>
      <c r="K6" s="11">
        <f t="shared" si="1"/>
        <v>2</v>
      </c>
      <c r="L6" s="11">
        <f t="shared" si="2"/>
        <v>4</v>
      </c>
      <c r="M6" s="12">
        <f t="shared" si="3"/>
        <v>0.33333333333333331</v>
      </c>
      <c r="N6" s="12">
        <f t="shared" si="4"/>
        <v>0.66666666666666674</v>
      </c>
    </row>
    <row r="7" spans="1:14" hidden="1">
      <c r="A7" s="10" t="s">
        <v>8</v>
      </c>
      <c r="B7" s="11">
        <v>9</v>
      </c>
      <c r="C7" s="11">
        <v>0.5</v>
      </c>
      <c r="D7" s="11">
        <v>0.5</v>
      </c>
      <c r="E7" s="11">
        <v>0</v>
      </c>
      <c r="F7" s="11">
        <v>0</v>
      </c>
      <c r="G7" s="11">
        <v>1</v>
      </c>
      <c r="H7" s="11">
        <f t="shared" si="0"/>
        <v>2</v>
      </c>
      <c r="I7" s="11">
        <v>3</v>
      </c>
      <c r="J7" s="11">
        <v>3</v>
      </c>
      <c r="K7" s="11">
        <f t="shared" si="1"/>
        <v>1</v>
      </c>
      <c r="L7" s="11">
        <f t="shared" si="2"/>
        <v>2</v>
      </c>
      <c r="M7" s="12">
        <f t="shared" si="3"/>
        <v>0.66666666666666663</v>
      </c>
      <c r="N7" s="12">
        <f t="shared" si="4"/>
        <v>0.33333333333333337</v>
      </c>
    </row>
    <row r="8" spans="1:14" hidden="1">
      <c r="A8" s="10" t="s">
        <v>9</v>
      </c>
      <c r="B8" s="11">
        <v>9</v>
      </c>
      <c r="C8" s="11">
        <v>0.5</v>
      </c>
      <c r="D8" s="11">
        <v>0.5</v>
      </c>
      <c r="E8" s="11">
        <v>0.5</v>
      </c>
      <c r="F8" s="11">
        <v>0.5</v>
      </c>
      <c r="G8" s="11">
        <v>1</v>
      </c>
      <c r="H8" s="11">
        <f t="shared" si="0"/>
        <v>3</v>
      </c>
      <c r="I8" s="11">
        <v>3</v>
      </c>
      <c r="J8" s="11">
        <v>3</v>
      </c>
      <c r="K8" s="11">
        <f t="shared" si="1"/>
        <v>0</v>
      </c>
      <c r="L8" s="11">
        <f t="shared" si="2"/>
        <v>0</v>
      </c>
      <c r="M8" s="12">
        <f t="shared" si="3"/>
        <v>1</v>
      </c>
      <c r="N8" s="12">
        <f t="shared" si="4"/>
        <v>0</v>
      </c>
    </row>
    <row r="9" spans="1:14">
      <c r="A9" s="10" t="s">
        <v>81</v>
      </c>
      <c r="B9" s="11">
        <v>9</v>
      </c>
      <c r="C9" s="11">
        <v>0</v>
      </c>
      <c r="D9" s="11">
        <v>0</v>
      </c>
      <c r="E9" s="11">
        <v>0</v>
      </c>
      <c r="F9" s="11">
        <v>0</v>
      </c>
      <c r="G9" s="11">
        <v>0</v>
      </c>
      <c r="H9" s="11">
        <f t="shared" si="0"/>
        <v>0</v>
      </c>
      <c r="I9" s="11">
        <v>3</v>
      </c>
      <c r="J9" s="11">
        <v>3</v>
      </c>
      <c r="K9" s="11">
        <f t="shared" si="1"/>
        <v>3</v>
      </c>
      <c r="L9" s="11">
        <f t="shared" si="2"/>
        <v>6</v>
      </c>
      <c r="M9" s="12">
        <f t="shared" si="3"/>
        <v>0</v>
      </c>
      <c r="N9" s="12">
        <f t="shared" si="4"/>
        <v>1</v>
      </c>
    </row>
    <row r="10" spans="1:14">
      <c r="A10" s="10" t="s">
        <v>82</v>
      </c>
      <c r="B10" s="11">
        <v>9</v>
      </c>
      <c r="C10" s="11">
        <v>0</v>
      </c>
      <c r="D10" s="11">
        <v>0</v>
      </c>
      <c r="E10" s="11">
        <v>0</v>
      </c>
      <c r="F10" s="11">
        <v>0</v>
      </c>
      <c r="G10" s="11">
        <v>0</v>
      </c>
      <c r="H10" s="11">
        <f t="shared" si="0"/>
        <v>0</v>
      </c>
      <c r="I10" s="11">
        <v>3</v>
      </c>
      <c r="J10" s="11">
        <v>3</v>
      </c>
      <c r="K10" s="11">
        <f t="shared" si="1"/>
        <v>3</v>
      </c>
      <c r="L10" s="11">
        <f t="shared" si="2"/>
        <v>6</v>
      </c>
      <c r="M10" s="12">
        <f t="shared" si="3"/>
        <v>0</v>
      </c>
      <c r="N10" s="12">
        <f t="shared" si="4"/>
        <v>1</v>
      </c>
    </row>
    <row r="11" spans="1:14" hidden="1">
      <c r="A11" s="10" t="s">
        <v>10</v>
      </c>
      <c r="B11" s="11">
        <v>9</v>
      </c>
      <c r="C11" s="11">
        <v>1.5</v>
      </c>
      <c r="D11" s="11">
        <v>0.5</v>
      </c>
      <c r="E11" s="11">
        <v>1</v>
      </c>
      <c r="F11" s="11">
        <v>2</v>
      </c>
      <c r="G11" s="11">
        <v>2.5</v>
      </c>
      <c r="H11" s="11">
        <f t="shared" si="0"/>
        <v>7.5</v>
      </c>
      <c r="I11" s="11">
        <v>14.5</v>
      </c>
      <c r="J11" s="11">
        <v>3</v>
      </c>
      <c r="K11" s="11">
        <f t="shared" si="1"/>
        <v>-4.5</v>
      </c>
      <c r="L11" s="11">
        <f t="shared" si="2"/>
        <v>-9</v>
      </c>
      <c r="M11" s="12">
        <f t="shared" si="3"/>
        <v>0.51724137931034486</v>
      </c>
      <c r="N11" s="12">
        <f t="shared" si="4"/>
        <v>0.48275862068965514</v>
      </c>
    </row>
    <row r="12" spans="1:14" hidden="1">
      <c r="A12" s="10" t="s">
        <v>11</v>
      </c>
      <c r="B12" s="11">
        <v>9</v>
      </c>
      <c r="C12" s="11">
        <v>0.5</v>
      </c>
      <c r="D12" s="11">
        <v>0.5</v>
      </c>
      <c r="E12" s="11">
        <v>0</v>
      </c>
      <c r="F12" s="11">
        <v>0</v>
      </c>
      <c r="G12" s="11">
        <v>1</v>
      </c>
      <c r="H12" s="11">
        <f t="shared" si="0"/>
        <v>2</v>
      </c>
      <c r="I12" s="11">
        <v>3</v>
      </c>
      <c r="J12" s="11">
        <v>3</v>
      </c>
      <c r="K12" s="11">
        <f t="shared" si="1"/>
        <v>1</v>
      </c>
      <c r="L12" s="11">
        <f t="shared" si="2"/>
        <v>2</v>
      </c>
      <c r="M12" s="12">
        <f t="shared" si="3"/>
        <v>0.66666666666666663</v>
      </c>
      <c r="N12" s="12">
        <f t="shared" si="4"/>
        <v>0.33333333333333337</v>
      </c>
    </row>
    <row r="13" spans="1:14">
      <c r="A13" s="10" t="s">
        <v>85</v>
      </c>
      <c r="B13" s="11">
        <v>9</v>
      </c>
      <c r="C13" s="11">
        <v>0</v>
      </c>
      <c r="D13" s="11">
        <v>0</v>
      </c>
      <c r="E13" s="11">
        <v>0</v>
      </c>
      <c r="F13" s="11">
        <v>0</v>
      </c>
      <c r="G13" s="11">
        <v>0</v>
      </c>
      <c r="H13" s="11">
        <f t="shared" si="0"/>
        <v>0</v>
      </c>
      <c r="I13" s="11">
        <v>3</v>
      </c>
      <c r="J13" s="11">
        <v>3</v>
      </c>
      <c r="K13" s="11">
        <f t="shared" si="1"/>
        <v>3</v>
      </c>
      <c r="L13" s="11">
        <f t="shared" si="2"/>
        <v>6</v>
      </c>
      <c r="M13" s="12">
        <f t="shared" si="3"/>
        <v>0</v>
      </c>
      <c r="N13" s="12">
        <f t="shared" si="4"/>
        <v>1</v>
      </c>
    </row>
    <row r="14" spans="1:14">
      <c r="A14" s="10" t="s">
        <v>86</v>
      </c>
      <c r="B14" s="11">
        <v>9</v>
      </c>
      <c r="C14" s="11">
        <v>0.5</v>
      </c>
      <c r="D14" s="11">
        <v>0</v>
      </c>
      <c r="E14" s="11">
        <v>0</v>
      </c>
      <c r="F14" s="11">
        <v>0</v>
      </c>
      <c r="G14" s="11">
        <v>1</v>
      </c>
      <c r="H14" s="11">
        <f t="shared" si="0"/>
        <v>1.5</v>
      </c>
      <c r="I14" s="11">
        <v>3</v>
      </c>
      <c r="J14" s="11">
        <v>3</v>
      </c>
      <c r="K14" s="11">
        <f t="shared" si="1"/>
        <v>1.5</v>
      </c>
      <c r="L14" s="11">
        <f t="shared" si="2"/>
        <v>3</v>
      </c>
      <c r="M14" s="12">
        <f t="shared" si="3"/>
        <v>0.5</v>
      </c>
      <c r="N14" s="12">
        <f t="shared" si="4"/>
        <v>0.5</v>
      </c>
    </row>
    <row r="15" spans="1:14">
      <c r="A15" s="10" t="s">
        <v>87</v>
      </c>
      <c r="B15" s="11">
        <v>9</v>
      </c>
      <c r="C15" s="11">
        <v>0</v>
      </c>
      <c r="D15" s="11">
        <v>0</v>
      </c>
      <c r="E15" s="11">
        <v>0</v>
      </c>
      <c r="F15" s="11">
        <v>0</v>
      </c>
      <c r="G15" s="11">
        <v>0.5</v>
      </c>
      <c r="H15" s="11">
        <f t="shared" si="0"/>
        <v>0.5</v>
      </c>
      <c r="I15" s="11">
        <v>3</v>
      </c>
      <c r="J15" s="11">
        <v>3</v>
      </c>
      <c r="K15" s="11">
        <f t="shared" si="1"/>
        <v>2.5</v>
      </c>
      <c r="L15" s="11">
        <f t="shared" si="2"/>
        <v>5</v>
      </c>
      <c r="M15" s="12">
        <f t="shared" si="3"/>
        <v>0.16666666666666666</v>
      </c>
      <c r="N15" s="12">
        <f t="shared" si="4"/>
        <v>0.83333333333333337</v>
      </c>
    </row>
    <row r="16" spans="1:14">
      <c r="A16" s="10" t="s">
        <v>88</v>
      </c>
      <c r="B16" s="11">
        <v>9</v>
      </c>
      <c r="C16" s="11">
        <v>0</v>
      </c>
      <c r="D16" s="11">
        <v>0</v>
      </c>
      <c r="E16" s="11">
        <v>0</v>
      </c>
      <c r="F16" s="11">
        <v>0</v>
      </c>
      <c r="G16" s="11">
        <v>0.5</v>
      </c>
      <c r="H16" s="11">
        <f t="shared" si="0"/>
        <v>0.5</v>
      </c>
      <c r="I16" s="11">
        <v>3</v>
      </c>
      <c r="J16" s="11">
        <v>3</v>
      </c>
      <c r="K16" s="11">
        <f t="shared" si="1"/>
        <v>2.5</v>
      </c>
      <c r="L16" s="11">
        <f t="shared" si="2"/>
        <v>5</v>
      </c>
      <c r="M16" s="12">
        <f t="shared" si="3"/>
        <v>0.16666666666666666</v>
      </c>
      <c r="N16" s="12">
        <f t="shared" si="4"/>
        <v>0.83333333333333337</v>
      </c>
    </row>
    <row r="17" spans="1:14">
      <c r="A17" s="10" t="s">
        <v>89</v>
      </c>
      <c r="B17" s="11">
        <v>9</v>
      </c>
      <c r="C17" s="11">
        <v>0</v>
      </c>
      <c r="D17" s="11">
        <v>0</v>
      </c>
      <c r="E17" s="11">
        <v>0</v>
      </c>
      <c r="F17" s="11">
        <v>0</v>
      </c>
      <c r="G17" s="11">
        <v>0.5</v>
      </c>
      <c r="H17" s="11">
        <f t="shared" si="0"/>
        <v>0.5</v>
      </c>
      <c r="I17" s="11">
        <v>3</v>
      </c>
      <c r="J17" s="11">
        <v>3</v>
      </c>
      <c r="K17" s="11">
        <f t="shared" si="1"/>
        <v>2.5</v>
      </c>
      <c r="L17" s="11">
        <f t="shared" si="2"/>
        <v>5</v>
      </c>
      <c r="M17" s="12">
        <f t="shared" si="3"/>
        <v>0.16666666666666666</v>
      </c>
      <c r="N17" s="12">
        <f t="shared" si="4"/>
        <v>0.83333333333333337</v>
      </c>
    </row>
    <row r="18" spans="1:14">
      <c r="A18" s="10" t="s">
        <v>90</v>
      </c>
      <c r="B18" s="11">
        <v>9</v>
      </c>
      <c r="C18" s="11">
        <v>0</v>
      </c>
      <c r="D18" s="11">
        <v>0</v>
      </c>
      <c r="E18" s="11">
        <v>0</v>
      </c>
      <c r="F18" s="11">
        <v>0</v>
      </c>
      <c r="G18" s="11">
        <v>0</v>
      </c>
      <c r="H18" s="11">
        <f t="shared" si="0"/>
        <v>0</v>
      </c>
      <c r="I18" s="11">
        <v>3</v>
      </c>
      <c r="J18" s="11">
        <v>3</v>
      </c>
      <c r="K18" s="11">
        <f t="shared" si="1"/>
        <v>3</v>
      </c>
      <c r="L18" s="11">
        <f t="shared" si="2"/>
        <v>6</v>
      </c>
      <c r="M18" s="12">
        <f t="shared" si="3"/>
        <v>0</v>
      </c>
      <c r="N18" s="12">
        <f t="shared" si="4"/>
        <v>1</v>
      </c>
    </row>
    <row r="19" spans="1:14">
      <c r="A19" s="29">
        <f>SUBTOTAL(3,A2:A18)</f>
        <v>13</v>
      </c>
      <c r="B19" s="32" t="s">
        <v>69</v>
      </c>
      <c r="C19" s="30"/>
      <c r="D19" s="30"/>
      <c r="E19" s="30"/>
      <c r="F19" s="30"/>
      <c r="G19" s="30"/>
      <c r="H19" s="30"/>
      <c r="I19" s="30"/>
      <c r="J19" s="30"/>
      <c r="K19" s="30"/>
      <c r="L19" s="30"/>
      <c r="M19" s="31"/>
      <c r="N19" s="53"/>
    </row>
    <row r="20" spans="1:14" hidden="1">
      <c r="A20" s="10" t="s">
        <v>16</v>
      </c>
      <c r="B20" s="11">
        <v>10</v>
      </c>
      <c r="C20" s="11">
        <v>1</v>
      </c>
      <c r="D20" s="11">
        <v>1</v>
      </c>
      <c r="E20" s="11">
        <v>1.5</v>
      </c>
      <c r="F20" s="11">
        <v>1.5</v>
      </c>
      <c r="G20" s="11">
        <v>1</v>
      </c>
      <c r="H20" s="11">
        <f t="shared" ref="H20:H34" si="5">SUM(C20:G20)</f>
        <v>6</v>
      </c>
      <c r="I20" s="11">
        <v>9</v>
      </c>
      <c r="J20" s="11">
        <v>9</v>
      </c>
      <c r="K20" s="11">
        <f t="shared" ref="K20:K34" si="6">J20-H20</f>
        <v>3</v>
      </c>
      <c r="L20" s="11">
        <f t="shared" ref="L20:L34" si="7">K20*2</f>
        <v>6</v>
      </c>
      <c r="M20" s="12">
        <f t="shared" ref="M20:M34" si="8">H20/I20</f>
        <v>0.66666666666666663</v>
      </c>
      <c r="N20" s="12">
        <f t="shared" ref="N20:N34" si="9">100%-M20</f>
        <v>0.33333333333333337</v>
      </c>
    </row>
    <row r="21" spans="1:14" hidden="1">
      <c r="A21" s="10" t="s">
        <v>17</v>
      </c>
      <c r="B21" s="11">
        <v>10</v>
      </c>
      <c r="C21" s="11">
        <v>0.5</v>
      </c>
      <c r="D21" s="11">
        <v>1</v>
      </c>
      <c r="E21" s="11">
        <v>0.5</v>
      </c>
      <c r="F21" s="11">
        <v>1.5</v>
      </c>
      <c r="G21" s="11">
        <v>1.5</v>
      </c>
      <c r="H21" s="11">
        <f t="shared" si="5"/>
        <v>5</v>
      </c>
      <c r="I21" s="11">
        <v>6</v>
      </c>
      <c r="J21" s="11">
        <v>9</v>
      </c>
      <c r="K21" s="11">
        <f t="shared" si="6"/>
        <v>4</v>
      </c>
      <c r="L21" s="11">
        <f t="shared" si="7"/>
        <v>8</v>
      </c>
      <c r="M21" s="12">
        <f t="shared" si="8"/>
        <v>0.83333333333333337</v>
      </c>
      <c r="N21" s="12">
        <f t="shared" si="9"/>
        <v>0.16666666666666663</v>
      </c>
    </row>
    <row r="22" spans="1:14" hidden="1">
      <c r="A22" s="10" t="s">
        <v>18</v>
      </c>
      <c r="B22" s="11">
        <v>10</v>
      </c>
      <c r="C22" s="11">
        <v>2</v>
      </c>
      <c r="D22" s="11">
        <v>0.5</v>
      </c>
      <c r="E22" s="11">
        <v>1</v>
      </c>
      <c r="F22" s="11">
        <v>0.5</v>
      </c>
      <c r="G22" s="11">
        <v>2</v>
      </c>
      <c r="H22" s="11">
        <f t="shared" si="5"/>
        <v>6</v>
      </c>
      <c r="I22" s="11">
        <v>11.5</v>
      </c>
      <c r="J22" s="11">
        <v>9</v>
      </c>
      <c r="K22" s="11">
        <f t="shared" si="6"/>
        <v>3</v>
      </c>
      <c r="L22" s="11">
        <f t="shared" si="7"/>
        <v>6</v>
      </c>
      <c r="M22" s="12">
        <f t="shared" si="8"/>
        <v>0.52173913043478259</v>
      </c>
      <c r="N22" s="12">
        <f t="shared" si="9"/>
        <v>0.47826086956521741</v>
      </c>
    </row>
    <row r="23" spans="1:14">
      <c r="A23" s="10" t="s">
        <v>143</v>
      </c>
      <c r="B23" s="11">
        <v>10</v>
      </c>
      <c r="C23" s="11">
        <v>0</v>
      </c>
      <c r="D23" s="11">
        <v>0.5</v>
      </c>
      <c r="E23" s="11">
        <v>0.5</v>
      </c>
      <c r="F23" s="11">
        <v>0</v>
      </c>
      <c r="G23" s="11">
        <v>1</v>
      </c>
      <c r="H23" s="11">
        <f t="shared" si="5"/>
        <v>2</v>
      </c>
      <c r="I23" s="11">
        <v>8</v>
      </c>
      <c r="J23" s="11">
        <v>9</v>
      </c>
      <c r="K23" s="11">
        <f t="shared" si="6"/>
        <v>7</v>
      </c>
      <c r="L23" s="11">
        <f t="shared" si="7"/>
        <v>14</v>
      </c>
      <c r="M23" s="12">
        <f t="shared" si="8"/>
        <v>0.25</v>
      </c>
      <c r="N23" s="12">
        <f t="shared" si="9"/>
        <v>0.75</v>
      </c>
    </row>
    <row r="24" spans="1:14">
      <c r="A24" s="10" t="s">
        <v>95</v>
      </c>
      <c r="B24" s="11">
        <v>10</v>
      </c>
      <c r="C24" s="11">
        <v>0.5</v>
      </c>
      <c r="D24" s="11">
        <v>0</v>
      </c>
      <c r="E24" s="11">
        <v>0.5</v>
      </c>
      <c r="F24" s="11">
        <v>0</v>
      </c>
      <c r="G24" s="11">
        <v>1</v>
      </c>
      <c r="H24" s="11">
        <f t="shared" si="5"/>
        <v>2</v>
      </c>
      <c r="I24" s="11">
        <v>9</v>
      </c>
      <c r="J24" s="11">
        <v>9</v>
      </c>
      <c r="K24" s="11">
        <f t="shared" si="6"/>
        <v>7</v>
      </c>
      <c r="L24" s="11">
        <f t="shared" si="7"/>
        <v>14</v>
      </c>
      <c r="M24" s="12">
        <f t="shared" si="8"/>
        <v>0.22222222222222221</v>
      </c>
      <c r="N24" s="12">
        <f t="shared" si="9"/>
        <v>0.77777777777777779</v>
      </c>
    </row>
    <row r="25" spans="1:14" hidden="1">
      <c r="A25" s="10" t="s">
        <v>19</v>
      </c>
      <c r="B25" s="11">
        <v>10</v>
      </c>
      <c r="C25" s="11">
        <v>1.5</v>
      </c>
      <c r="D25" s="11">
        <v>1</v>
      </c>
      <c r="E25" s="11">
        <v>1.5</v>
      </c>
      <c r="F25" s="11">
        <v>1.5</v>
      </c>
      <c r="G25" s="11">
        <v>2.5</v>
      </c>
      <c r="H25" s="11">
        <f t="shared" si="5"/>
        <v>8</v>
      </c>
      <c r="I25" s="11">
        <v>9</v>
      </c>
      <c r="J25" s="11">
        <v>9</v>
      </c>
      <c r="K25" s="11">
        <f t="shared" si="6"/>
        <v>1</v>
      </c>
      <c r="L25" s="11">
        <f t="shared" si="7"/>
        <v>2</v>
      </c>
      <c r="M25" s="12">
        <f t="shared" si="8"/>
        <v>0.88888888888888884</v>
      </c>
      <c r="N25" s="12">
        <f t="shared" si="9"/>
        <v>0.11111111111111116</v>
      </c>
    </row>
    <row r="26" spans="1:14" hidden="1">
      <c r="A26" s="10" t="s">
        <v>20</v>
      </c>
      <c r="B26" s="11">
        <v>10</v>
      </c>
      <c r="C26" s="11">
        <v>0.5</v>
      </c>
      <c r="D26" s="11">
        <v>0.5</v>
      </c>
      <c r="E26" s="11">
        <v>0.5</v>
      </c>
      <c r="F26" s="11">
        <v>0.5</v>
      </c>
      <c r="G26" s="11">
        <v>1</v>
      </c>
      <c r="H26" s="11">
        <f t="shared" si="5"/>
        <v>3</v>
      </c>
      <c r="I26" s="11">
        <v>3</v>
      </c>
      <c r="J26" s="11">
        <v>9</v>
      </c>
      <c r="K26" s="11">
        <f t="shared" si="6"/>
        <v>6</v>
      </c>
      <c r="L26" s="11">
        <f t="shared" si="7"/>
        <v>12</v>
      </c>
      <c r="M26" s="12">
        <f t="shared" si="8"/>
        <v>1</v>
      </c>
      <c r="N26" s="12">
        <f t="shared" si="9"/>
        <v>0</v>
      </c>
    </row>
    <row r="27" spans="1:14" hidden="1">
      <c r="A27" s="10" t="s">
        <v>21</v>
      </c>
      <c r="B27" s="11">
        <v>10</v>
      </c>
      <c r="C27" s="11">
        <v>1</v>
      </c>
      <c r="D27" s="11">
        <v>1.5</v>
      </c>
      <c r="E27" s="11">
        <v>1.5</v>
      </c>
      <c r="F27" s="11">
        <v>2.5</v>
      </c>
      <c r="G27" s="11">
        <v>2.5</v>
      </c>
      <c r="H27" s="11">
        <f t="shared" si="5"/>
        <v>9</v>
      </c>
      <c r="I27" s="11">
        <v>10.5</v>
      </c>
      <c r="J27" s="11">
        <v>9</v>
      </c>
      <c r="K27" s="11">
        <f t="shared" si="6"/>
        <v>0</v>
      </c>
      <c r="L27" s="11">
        <f t="shared" si="7"/>
        <v>0</v>
      </c>
      <c r="M27" s="12">
        <f t="shared" si="8"/>
        <v>0.8571428571428571</v>
      </c>
      <c r="N27" s="12">
        <f t="shared" si="9"/>
        <v>0.1428571428571429</v>
      </c>
    </row>
    <row r="28" spans="1:14" hidden="1">
      <c r="A28" s="10" t="s">
        <v>22</v>
      </c>
      <c r="B28" s="11">
        <v>10</v>
      </c>
      <c r="C28" s="11">
        <v>1.5</v>
      </c>
      <c r="D28" s="11">
        <v>0.5</v>
      </c>
      <c r="E28" s="11">
        <v>1</v>
      </c>
      <c r="F28" s="11">
        <v>1.5</v>
      </c>
      <c r="G28" s="11">
        <v>2</v>
      </c>
      <c r="H28" s="11">
        <f t="shared" si="5"/>
        <v>6.5</v>
      </c>
      <c r="I28" s="11">
        <v>10.5</v>
      </c>
      <c r="J28" s="11">
        <v>9</v>
      </c>
      <c r="K28" s="11">
        <f t="shared" si="6"/>
        <v>2.5</v>
      </c>
      <c r="L28" s="11">
        <f t="shared" si="7"/>
        <v>5</v>
      </c>
      <c r="M28" s="12">
        <f t="shared" si="8"/>
        <v>0.61904761904761907</v>
      </c>
      <c r="N28" s="12">
        <f t="shared" si="9"/>
        <v>0.38095238095238093</v>
      </c>
    </row>
    <row r="29" spans="1:14" hidden="1">
      <c r="A29" s="10" t="s">
        <v>23</v>
      </c>
      <c r="B29" s="11">
        <v>10</v>
      </c>
      <c r="C29" s="11">
        <v>1</v>
      </c>
      <c r="D29" s="11">
        <v>1.5</v>
      </c>
      <c r="E29" s="11">
        <v>1.5</v>
      </c>
      <c r="F29" s="11">
        <v>2</v>
      </c>
      <c r="G29" s="11">
        <v>2</v>
      </c>
      <c r="H29" s="11">
        <f t="shared" si="5"/>
        <v>8</v>
      </c>
      <c r="I29" s="11">
        <v>9</v>
      </c>
      <c r="J29" s="11">
        <v>9</v>
      </c>
      <c r="K29" s="11">
        <f t="shared" si="6"/>
        <v>1</v>
      </c>
      <c r="L29" s="11">
        <f t="shared" si="7"/>
        <v>2</v>
      </c>
      <c r="M29" s="12">
        <f t="shared" si="8"/>
        <v>0.88888888888888884</v>
      </c>
      <c r="N29" s="12">
        <f t="shared" si="9"/>
        <v>0.11111111111111116</v>
      </c>
    </row>
    <row r="30" spans="1:14" hidden="1">
      <c r="A30" s="10" t="s">
        <v>24</v>
      </c>
      <c r="B30" s="11">
        <v>10</v>
      </c>
      <c r="C30" s="11">
        <v>0.5</v>
      </c>
      <c r="D30" s="11">
        <v>1</v>
      </c>
      <c r="E30" s="11">
        <v>1</v>
      </c>
      <c r="F30" s="11">
        <v>1</v>
      </c>
      <c r="G30" s="11">
        <v>2</v>
      </c>
      <c r="H30" s="11">
        <f t="shared" si="5"/>
        <v>5.5</v>
      </c>
      <c r="I30" s="11">
        <v>6</v>
      </c>
      <c r="J30" s="11">
        <v>9</v>
      </c>
      <c r="K30" s="11">
        <f t="shared" si="6"/>
        <v>3.5</v>
      </c>
      <c r="L30" s="11">
        <f t="shared" si="7"/>
        <v>7</v>
      </c>
      <c r="M30" s="12">
        <f t="shared" si="8"/>
        <v>0.91666666666666663</v>
      </c>
      <c r="N30" s="12">
        <f t="shared" si="9"/>
        <v>8.333333333333337E-2</v>
      </c>
    </row>
    <row r="31" spans="1:14">
      <c r="A31" s="10" t="s">
        <v>102</v>
      </c>
      <c r="B31" s="11">
        <v>10</v>
      </c>
      <c r="C31" s="11">
        <v>0</v>
      </c>
      <c r="D31" s="11">
        <v>0.5</v>
      </c>
      <c r="E31" s="11">
        <v>1</v>
      </c>
      <c r="F31" s="11">
        <v>0.5</v>
      </c>
      <c r="G31" s="11">
        <v>0.5</v>
      </c>
      <c r="H31" s="11">
        <f t="shared" si="5"/>
        <v>2.5</v>
      </c>
      <c r="I31" s="11">
        <v>6</v>
      </c>
      <c r="J31" s="11">
        <v>9</v>
      </c>
      <c r="K31" s="11">
        <f t="shared" si="6"/>
        <v>6.5</v>
      </c>
      <c r="L31" s="11">
        <f t="shared" si="7"/>
        <v>13</v>
      </c>
      <c r="M31" s="12">
        <f t="shared" si="8"/>
        <v>0.41666666666666669</v>
      </c>
      <c r="N31" s="12">
        <f t="shared" si="9"/>
        <v>0.58333333333333326</v>
      </c>
    </row>
    <row r="32" spans="1:14" hidden="1">
      <c r="A32" s="10" t="s">
        <v>25</v>
      </c>
      <c r="B32" s="11">
        <v>10</v>
      </c>
      <c r="C32" s="11">
        <v>1.5</v>
      </c>
      <c r="D32" s="11">
        <v>1</v>
      </c>
      <c r="E32" s="11">
        <v>0.5</v>
      </c>
      <c r="F32" s="11">
        <v>1.5</v>
      </c>
      <c r="G32" s="11">
        <v>1</v>
      </c>
      <c r="H32" s="11">
        <f t="shared" si="5"/>
        <v>5.5</v>
      </c>
      <c r="I32" s="11">
        <v>8</v>
      </c>
      <c r="J32" s="11">
        <v>9</v>
      </c>
      <c r="K32" s="11">
        <f t="shared" si="6"/>
        <v>3.5</v>
      </c>
      <c r="L32" s="11">
        <f t="shared" si="7"/>
        <v>7</v>
      </c>
      <c r="M32" s="12">
        <f t="shared" si="8"/>
        <v>0.6875</v>
      </c>
      <c r="N32" s="12">
        <f t="shared" si="9"/>
        <v>0.3125</v>
      </c>
    </row>
    <row r="33" spans="1:14" hidden="1">
      <c r="A33" s="10" t="s">
        <v>26</v>
      </c>
      <c r="B33" s="11">
        <v>10</v>
      </c>
      <c r="C33" s="11">
        <v>0.5</v>
      </c>
      <c r="D33" s="11">
        <v>1</v>
      </c>
      <c r="E33" s="11">
        <v>1</v>
      </c>
      <c r="F33" s="11">
        <v>1.5</v>
      </c>
      <c r="G33" s="11">
        <v>1.5</v>
      </c>
      <c r="H33" s="11">
        <f t="shared" si="5"/>
        <v>5.5</v>
      </c>
      <c r="I33" s="11">
        <v>6</v>
      </c>
      <c r="J33" s="11">
        <v>9</v>
      </c>
      <c r="K33" s="11">
        <f t="shared" si="6"/>
        <v>3.5</v>
      </c>
      <c r="L33" s="11">
        <f t="shared" si="7"/>
        <v>7</v>
      </c>
      <c r="M33" s="12">
        <f t="shared" si="8"/>
        <v>0.91666666666666663</v>
      </c>
      <c r="N33" s="12">
        <f t="shared" si="9"/>
        <v>8.333333333333337E-2</v>
      </c>
    </row>
    <row r="34" spans="1:14">
      <c r="A34" s="10" t="s">
        <v>105</v>
      </c>
      <c r="B34" s="11">
        <v>10</v>
      </c>
      <c r="C34" s="11">
        <v>0.5</v>
      </c>
      <c r="D34" s="11">
        <v>0</v>
      </c>
      <c r="E34" s="11">
        <v>0.5</v>
      </c>
      <c r="F34" s="11">
        <v>0</v>
      </c>
      <c r="G34" s="11">
        <v>2</v>
      </c>
      <c r="H34" s="11">
        <f t="shared" si="5"/>
        <v>3</v>
      </c>
      <c r="I34" s="11">
        <v>6</v>
      </c>
      <c r="J34" s="11">
        <v>9</v>
      </c>
      <c r="K34" s="11">
        <f t="shared" si="6"/>
        <v>6</v>
      </c>
      <c r="L34" s="11">
        <f t="shared" si="7"/>
        <v>12</v>
      </c>
      <c r="M34" s="12">
        <f t="shared" si="8"/>
        <v>0.5</v>
      </c>
      <c r="N34" s="12">
        <f t="shared" si="9"/>
        <v>0.5</v>
      </c>
    </row>
    <row r="35" spans="1:14">
      <c r="A35" s="33">
        <f>SUBTOTAL(3,A20:A34)</f>
        <v>4</v>
      </c>
      <c r="B35" s="36" t="s">
        <v>70</v>
      </c>
      <c r="C35" s="34"/>
      <c r="D35" s="34"/>
      <c r="E35" s="34"/>
      <c r="F35" s="34"/>
      <c r="G35" s="34"/>
      <c r="H35" s="34"/>
      <c r="I35" s="34"/>
      <c r="J35" s="34"/>
      <c r="K35" s="34"/>
      <c r="L35" s="34"/>
      <c r="M35" s="35"/>
      <c r="N35" s="54">
        <f>SUBTOTAL(3,N20:N34)</f>
        <v>4</v>
      </c>
    </row>
    <row r="36" spans="1:14">
      <c r="A36" s="10" t="s">
        <v>106</v>
      </c>
      <c r="B36" s="11">
        <v>11</v>
      </c>
      <c r="C36" s="11">
        <v>1</v>
      </c>
      <c r="D36" s="11">
        <v>0.5</v>
      </c>
      <c r="E36" s="11">
        <v>0.5</v>
      </c>
      <c r="F36" s="11">
        <v>0.5</v>
      </c>
      <c r="G36" s="11">
        <v>2</v>
      </c>
      <c r="H36" s="11">
        <f t="shared" ref="H36:H51" si="10">SUM(C36:G36)</f>
        <v>4.5</v>
      </c>
      <c r="I36" s="11">
        <v>13</v>
      </c>
      <c r="J36" s="11">
        <v>15</v>
      </c>
      <c r="K36" s="11">
        <f t="shared" ref="K36:K51" si="11">J36-H36</f>
        <v>10.5</v>
      </c>
      <c r="L36" s="11">
        <f t="shared" ref="L36:L51" si="12">K36*2</f>
        <v>21</v>
      </c>
      <c r="M36" s="12">
        <f t="shared" ref="M36:M51" si="13">H36/I36</f>
        <v>0.34615384615384615</v>
      </c>
      <c r="N36" s="12">
        <f t="shared" ref="N36:N51" si="14">100%-M36</f>
        <v>0.65384615384615385</v>
      </c>
    </row>
    <row r="37" spans="1:14">
      <c r="A37" s="10" t="s">
        <v>107</v>
      </c>
      <c r="B37" s="11">
        <v>11</v>
      </c>
      <c r="C37" s="11">
        <v>0</v>
      </c>
      <c r="D37" s="11">
        <v>0</v>
      </c>
      <c r="E37" s="11">
        <v>0</v>
      </c>
      <c r="F37" s="11">
        <v>0</v>
      </c>
      <c r="G37" s="11">
        <v>0</v>
      </c>
      <c r="H37" s="11">
        <f t="shared" si="10"/>
        <v>0</v>
      </c>
      <c r="I37" s="11">
        <v>3</v>
      </c>
      <c r="J37" s="11">
        <v>15</v>
      </c>
      <c r="K37" s="11">
        <f t="shared" si="11"/>
        <v>15</v>
      </c>
      <c r="L37" s="11">
        <f t="shared" si="12"/>
        <v>30</v>
      </c>
      <c r="M37" s="12">
        <f t="shared" si="13"/>
        <v>0</v>
      </c>
      <c r="N37" s="12">
        <f t="shared" si="14"/>
        <v>1</v>
      </c>
    </row>
    <row r="38" spans="1:14" hidden="1">
      <c r="A38" s="10" t="s">
        <v>27</v>
      </c>
      <c r="B38" s="11">
        <v>11</v>
      </c>
      <c r="C38" s="11">
        <v>2.5</v>
      </c>
      <c r="D38" s="11">
        <v>2.5</v>
      </c>
      <c r="E38" s="11">
        <v>2.5</v>
      </c>
      <c r="F38" s="11">
        <v>3</v>
      </c>
      <c r="G38" s="11">
        <v>4</v>
      </c>
      <c r="H38" s="11">
        <f t="shared" si="10"/>
        <v>14.5</v>
      </c>
      <c r="I38" s="11">
        <v>15</v>
      </c>
      <c r="J38" s="11">
        <v>15</v>
      </c>
      <c r="K38" s="11">
        <f t="shared" si="11"/>
        <v>0.5</v>
      </c>
      <c r="L38" s="11">
        <f t="shared" si="12"/>
        <v>1</v>
      </c>
      <c r="M38" s="12">
        <f t="shared" si="13"/>
        <v>0.96666666666666667</v>
      </c>
      <c r="N38" s="12">
        <f t="shared" si="14"/>
        <v>3.3333333333333326E-2</v>
      </c>
    </row>
    <row r="39" spans="1:14">
      <c r="A39" s="10" t="s">
        <v>109</v>
      </c>
      <c r="B39" s="11">
        <v>11</v>
      </c>
      <c r="C39" s="11">
        <v>0.5</v>
      </c>
      <c r="D39" s="11">
        <v>0.5</v>
      </c>
      <c r="E39" s="11">
        <v>0</v>
      </c>
      <c r="F39" s="11">
        <v>0</v>
      </c>
      <c r="G39" s="11">
        <v>1</v>
      </c>
      <c r="H39" s="11">
        <f t="shared" si="10"/>
        <v>2</v>
      </c>
      <c r="I39" s="11">
        <v>15</v>
      </c>
      <c r="J39" s="11">
        <v>15</v>
      </c>
      <c r="K39" s="11">
        <f t="shared" si="11"/>
        <v>13</v>
      </c>
      <c r="L39" s="11">
        <f t="shared" si="12"/>
        <v>26</v>
      </c>
      <c r="M39" s="12">
        <f t="shared" si="13"/>
        <v>0.13333333333333333</v>
      </c>
      <c r="N39" s="12">
        <f t="shared" si="14"/>
        <v>0.8666666666666667</v>
      </c>
    </row>
    <row r="40" spans="1:14" hidden="1">
      <c r="A40" s="10" t="s">
        <v>28</v>
      </c>
      <c r="B40" s="11">
        <v>11</v>
      </c>
      <c r="C40" s="11">
        <v>1</v>
      </c>
      <c r="D40" s="11">
        <v>1.5</v>
      </c>
      <c r="E40" s="11">
        <v>1.5</v>
      </c>
      <c r="F40" s="11">
        <v>3</v>
      </c>
      <c r="G40" s="11">
        <v>3.5</v>
      </c>
      <c r="H40" s="11">
        <f t="shared" si="10"/>
        <v>10.5</v>
      </c>
      <c r="I40" s="11">
        <v>17.5</v>
      </c>
      <c r="J40" s="11">
        <v>15</v>
      </c>
      <c r="K40" s="11">
        <f t="shared" si="11"/>
        <v>4.5</v>
      </c>
      <c r="L40" s="11">
        <f t="shared" si="12"/>
        <v>9</v>
      </c>
      <c r="M40" s="12">
        <f t="shared" si="13"/>
        <v>0.6</v>
      </c>
      <c r="N40" s="12">
        <f t="shared" si="14"/>
        <v>0.4</v>
      </c>
    </row>
    <row r="41" spans="1:14" hidden="1">
      <c r="A41" s="10" t="s">
        <v>29</v>
      </c>
      <c r="B41" s="11">
        <v>11</v>
      </c>
      <c r="C41" s="11">
        <v>2</v>
      </c>
      <c r="D41" s="11">
        <v>1.5</v>
      </c>
      <c r="E41" s="11">
        <v>2</v>
      </c>
      <c r="F41" s="11">
        <v>3</v>
      </c>
      <c r="G41" s="11">
        <v>4</v>
      </c>
      <c r="H41" s="11">
        <f t="shared" si="10"/>
        <v>12.5</v>
      </c>
      <c r="I41" s="11">
        <v>15</v>
      </c>
      <c r="J41" s="11">
        <v>15</v>
      </c>
      <c r="K41" s="11">
        <f t="shared" si="11"/>
        <v>2.5</v>
      </c>
      <c r="L41" s="11">
        <f t="shared" si="12"/>
        <v>5</v>
      </c>
      <c r="M41" s="12">
        <f t="shared" si="13"/>
        <v>0.83333333333333337</v>
      </c>
      <c r="N41" s="12">
        <f t="shared" si="14"/>
        <v>0.16666666666666663</v>
      </c>
    </row>
    <row r="42" spans="1:14" hidden="1">
      <c r="A42" s="10" t="s">
        <v>30</v>
      </c>
      <c r="B42" s="11">
        <v>11</v>
      </c>
      <c r="C42" s="11">
        <v>1.5</v>
      </c>
      <c r="D42" s="11">
        <v>1.5</v>
      </c>
      <c r="E42" s="11">
        <v>2</v>
      </c>
      <c r="F42" s="11">
        <v>2</v>
      </c>
      <c r="G42" s="11">
        <v>4</v>
      </c>
      <c r="H42" s="11">
        <f t="shared" si="10"/>
        <v>11</v>
      </c>
      <c r="I42" s="11">
        <v>15</v>
      </c>
      <c r="J42" s="11">
        <v>15</v>
      </c>
      <c r="K42" s="11">
        <f t="shared" si="11"/>
        <v>4</v>
      </c>
      <c r="L42" s="11">
        <f t="shared" si="12"/>
        <v>8</v>
      </c>
      <c r="M42" s="12">
        <f t="shared" si="13"/>
        <v>0.73333333333333328</v>
      </c>
      <c r="N42" s="12">
        <f t="shared" si="14"/>
        <v>0.26666666666666672</v>
      </c>
    </row>
    <row r="43" spans="1:14" hidden="1">
      <c r="A43" s="10" t="s">
        <v>31</v>
      </c>
      <c r="B43" s="11">
        <v>11</v>
      </c>
      <c r="C43" s="11">
        <v>1.5</v>
      </c>
      <c r="D43" s="11">
        <v>2</v>
      </c>
      <c r="E43" s="11">
        <v>1.5</v>
      </c>
      <c r="F43" s="11">
        <v>2.5</v>
      </c>
      <c r="G43" s="11">
        <v>3.5</v>
      </c>
      <c r="H43" s="11">
        <f t="shared" si="10"/>
        <v>11</v>
      </c>
      <c r="I43" s="11">
        <v>15</v>
      </c>
      <c r="J43" s="11">
        <v>15</v>
      </c>
      <c r="K43" s="11">
        <f t="shared" si="11"/>
        <v>4</v>
      </c>
      <c r="L43" s="11">
        <f t="shared" si="12"/>
        <v>8</v>
      </c>
      <c r="M43" s="12">
        <f t="shared" si="13"/>
        <v>0.73333333333333328</v>
      </c>
      <c r="N43" s="12">
        <f t="shared" si="14"/>
        <v>0.26666666666666672</v>
      </c>
    </row>
    <row r="44" spans="1:14" hidden="1">
      <c r="A44" s="10" t="s">
        <v>32</v>
      </c>
      <c r="B44" s="11">
        <v>11</v>
      </c>
      <c r="C44" s="11">
        <v>2.5</v>
      </c>
      <c r="D44" s="11">
        <v>2.5</v>
      </c>
      <c r="E44" s="11">
        <v>2.5</v>
      </c>
      <c r="F44" s="11">
        <v>3.5</v>
      </c>
      <c r="G44" s="11">
        <v>4</v>
      </c>
      <c r="H44" s="11">
        <f t="shared" si="10"/>
        <v>15</v>
      </c>
      <c r="I44" s="11">
        <v>15</v>
      </c>
      <c r="J44" s="11">
        <v>15</v>
      </c>
      <c r="K44" s="11">
        <f t="shared" si="11"/>
        <v>0</v>
      </c>
      <c r="L44" s="11">
        <f t="shared" si="12"/>
        <v>0</v>
      </c>
      <c r="M44" s="12">
        <f t="shared" si="13"/>
        <v>1</v>
      </c>
      <c r="N44" s="12">
        <f t="shared" si="14"/>
        <v>0</v>
      </c>
    </row>
    <row r="45" spans="1:14">
      <c r="A45" s="10" t="s">
        <v>115</v>
      </c>
      <c r="B45" s="11">
        <v>11</v>
      </c>
      <c r="C45" s="11">
        <v>0</v>
      </c>
      <c r="D45" s="11">
        <v>0.5</v>
      </c>
      <c r="E45" s="11">
        <v>1.5</v>
      </c>
      <c r="F45" s="11">
        <v>3</v>
      </c>
      <c r="G45" s="11">
        <v>3</v>
      </c>
      <c r="H45" s="11">
        <f t="shared" si="10"/>
        <v>8</v>
      </c>
      <c r="I45" s="11">
        <v>16</v>
      </c>
      <c r="J45" s="11">
        <v>15</v>
      </c>
      <c r="K45" s="11">
        <f t="shared" si="11"/>
        <v>7</v>
      </c>
      <c r="L45" s="11">
        <f t="shared" si="12"/>
        <v>14</v>
      </c>
      <c r="M45" s="12">
        <f t="shared" si="13"/>
        <v>0.5</v>
      </c>
      <c r="N45" s="12">
        <f t="shared" si="14"/>
        <v>0.5</v>
      </c>
    </row>
    <row r="46" spans="1:14" hidden="1">
      <c r="A46" s="10" t="s">
        <v>33</v>
      </c>
      <c r="B46" s="11">
        <v>11</v>
      </c>
      <c r="C46" s="11">
        <v>3</v>
      </c>
      <c r="D46" s="11">
        <v>1.5</v>
      </c>
      <c r="E46" s="11">
        <v>2</v>
      </c>
      <c r="F46" s="11">
        <v>3.5</v>
      </c>
      <c r="G46" s="11">
        <v>5.5</v>
      </c>
      <c r="H46" s="11">
        <f t="shared" si="10"/>
        <v>15.5</v>
      </c>
      <c r="I46" s="11">
        <v>22.5</v>
      </c>
      <c r="J46" s="11">
        <v>15</v>
      </c>
      <c r="K46" s="11">
        <f t="shared" si="11"/>
        <v>-0.5</v>
      </c>
      <c r="L46" s="11">
        <f t="shared" si="12"/>
        <v>-1</v>
      </c>
      <c r="M46" s="12">
        <f t="shared" si="13"/>
        <v>0.68888888888888888</v>
      </c>
      <c r="N46" s="12">
        <f t="shared" si="14"/>
        <v>0.31111111111111112</v>
      </c>
    </row>
    <row r="47" spans="1:14">
      <c r="A47" s="10" t="s">
        <v>117</v>
      </c>
      <c r="B47" s="11">
        <v>11</v>
      </c>
      <c r="C47" s="11">
        <v>0.5</v>
      </c>
      <c r="D47" s="11">
        <v>0</v>
      </c>
      <c r="E47" s="11">
        <v>0</v>
      </c>
      <c r="F47" s="11">
        <v>0</v>
      </c>
      <c r="G47" s="11">
        <v>0.5</v>
      </c>
      <c r="H47" s="11">
        <f t="shared" si="10"/>
        <v>1</v>
      </c>
      <c r="I47" s="11">
        <v>15</v>
      </c>
      <c r="J47" s="11">
        <v>15</v>
      </c>
      <c r="K47" s="11">
        <f t="shared" si="11"/>
        <v>14</v>
      </c>
      <c r="L47" s="11">
        <f t="shared" si="12"/>
        <v>28</v>
      </c>
      <c r="M47" s="12">
        <f t="shared" si="13"/>
        <v>6.6666666666666666E-2</v>
      </c>
      <c r="N47" s="12">
        <f t="shared" si="14"/>
        <v>0.93333333333333335</v>
      </c>
    </row>
    <row r="48" spans="1:14">
      <c r="A48" s="10" t="s">
        <v>118</v>
      </c>
      <c r="B48" s="11">
        <v>11</v>
      </c>
      <c r="C48" s="11">
        <v>0.5</v>
      </c>
      <c r="D48" s="11">
        <v>1</v>
      </c>
      <c r="E48" s="11">
        <v>1</v>
      </c>
      <c r="F48" s="11">
        <v>1</v>
      </c>
      <c r="G48" s="11">
        <v>2.5</v>
      </c>
      <c r="H48" s="11">
        <f t="shared" si="10"/>
        <v>6</v>
      </c>
      <c r="I48" s="11">
        <v>14.5</v>
      </c>
      <c r="J48" s="11">
        <v>15</v>
      </c>
      <c r="K48" s="11">
        <f t="shared" si="11"/>
        <v>9</v>
      </c>
      <c r="L48" s="11">
        <f t="shared" si="12"/>
        <v>18</v>
      </c>
      <c r="M48" s="12">
        <f t="shared" si="13"/>
        <v>0.41379310344827586</v>
      </c>
      <c r="N48" s="12">
        <f t="shared" si="14"/>
        <v>0.5862068965517242</v>
      </c>
    </row>
    <row r="49" spans="1:14" hidden="1">
      <c r="A49" s="10" t="s">
        <v>34</v>
      </c>
      <c r="B49" s="11">
        <v>11</v>
      </c>
      <c r="C49" s="11">
        <v>1.5</v>
      </c>
      <c r="D49" s="11">
        <v>2.5</v>
      </c>
      <c r="E49" s="11">
        <v>1.5</v>
      </c>
      <c r="F49" s="11">
        <v>3</v>
      </c>
      <c r="G49" s="11">
        <v>2.5</v>
      </c>
      <c r="H49" s="11">
        <f t="shared" si="10"/>
        <v>11</v>
      </c>
      <c r="I49" s="11">
        <v>15.5</v>
      </c>
      <c r="J49" s="11">
        <v>15</v>
      </c>
      <c r="K49" s="11">
        <f t="shared" si="11"/>
        <v>4</v>
      </c>
      <c r="L49" s="11">
        <f t="shared" si="12"/>
        <v>8</v>
      </c>
      <c r="M49" s="12">
        <f t="shared" si="13"/>
        <v>0.70967741935483875</v>
      </c>
      <c r="N49" s="12">
        <f t="shared" si="14"/>
        <v>0.29032258064516125</v>
      </c>
    </row>
    <row r="50" spans="1:14" hidden="1">
      <c r="A50" s="10" t="s">
        <v>35</v>
      </c>
      <c r="B50" s="11">
        <v>11</v>
      </c>
      <c r="C50" s="11">
        <v>3</v>
      </c>
      <c r="D50" s="11">
        <v>2.5</v>
      </c>
      <c r="E50" s="11">
        <v>2.5</v>
      </c>
      <c r="F50" s="11">
        <v>2</v>
      </c>
      <c r="G50" s="11">
        <v>3.5</v>
      </c>
      <c r="H50" s="11">
        <f t="shared" si="10"/>
        <v>13.5</v>
      </c>
      <c r="I50" s="11">
        <v>15</v>
      </c>
      <c r="J50" s="11">
        <v>15</v>
      </c>
      <c r="K50" s="11">
        <f t="shared" si="11"/>
        <v>1.5</v>
      </c>
      <c r="L50" s="11">
        <f t="shared" si="12"/>
        <v>3</v>
      </c>
      <c r="M50" s="12">
        <f t="shared" si="13"/>
        <v>0.9</v>
      </c>
      <c r="N50" s="12">
        <f t="shared" si="14"/>
        <v>9.9999999999999978E-2</v>
      </c>
    </row>
    <row r="51" spans="1:14">
      <c r="A51" s="10" t="s">
        <v>121</v>
      </c>
      <c r="B51" s="11">
        <v>11</v>
      </c>
      <c r="C51" s="11">
        <v>1</v>
      </c>
      <c r="D51" s="11">
        <v>0</v>
      </c>
      <c r="E51" s="11">
        <v>1</v>
      </c>
      <c r="F51" s="11">
        <v>0</v>
      </c>
      <c r="G51" s="11">
        <v>2</v>
      </c>
      <c r="H51" s="11">
        <f t="shared" si="10"/>
        <v>4</v>
      </c>
      <c r="I51" s="11">
        <v>15</v>
      </c>
      <c r="J51" s="11">
        <v>15</v>
      </c>
      <c r="K51" s="11">
        <f t="shared" si="11"/>
        <v>11</v>
      </c>
      <c r="L51" s="11">
        <f t="shared" si="12"/>
        <v>22</v>
      </c>
      <c r="M51" s="12">
        <f t="shared" si="13"/>
        <v>0.26666666666666666</v>
      </c>
      <c r="N51" s="12">
        <f t="shared" si="14"/>
        <v>0.73333333333333339</v>
      </c>
    </row>
    <row r="52" spans="1:14">
      <c r="A52" s="26">
        <f>SUBTOTAL(3,A36:A51)</f>
        <v>7</v>
      </c>
      <c r="B52" s="42" t="s">
        <v>71</v>
      </c>
      <c r="C52" s="27"/>
      <c r="D52" s="27"/>
      <c r="E52" s="27"/>
      <c r="F52" s="27"/>
      <c r="G52" s="27"/>
      <c r="H52" s="27"/>
      <c r="I52" s="27"/>
      <c r="J52" s="27"/>
      <c r="K52" s="27"/>
      <c r="L52" s="27"/>
      <c r="M52" s="28"/>
      <c r="N52" s="55">
        <f>SUBTOTAL(3,N36:N51)</f>
        <v>7</v>
      </c>
    </row>
    <row r="53" spans="1:14" hidden="1">
      <c r="A53" s="10" t="s">
        <v>36</v>
      </c>
      <c r="B53" s="11">
        <v>12</v>
      </c>
      <c r="C53" s="11">
        <v>2</v>
      </c>
      <c r="D53" s="11">
        <v>2</v>
      </c>
      <c r="E53" s="11">
        <v>3.5</v>
      </c>
      <c r="F53" s="11">
        <v>4.5</v>
      </c>
      <c r="G53" s="11">
        <v>5.5</v>
      </c>
      <c r="H53" s="11">
        <f t="shared" ref="H53:H72" si="15">SUM(C53:G53)</f>
        <v>17.5</v>
      </c>
      <c r="I53" s="11">
        <v>26.5</v>
      </c>
      <c r="J53" s="11">
        <v>21</v>
      </c>
      <c r="K53" s="11">
        <f t="shared" ref="K53:K72" si="16">J53-H53</f>
        <v>3.5</v>
      </c>
      <c r="L53" s="11">
        <f t="shared" ref="L53:L72" si="17">K53*2</f>
        <v>7</v>
      </c>
      <c r="M53" s="12">
        <f t="shared" ref="M53:M72" si="18">H53/I53</f>
        <v>0.660377358490566</v>
      </c>
      <c r="N53" s="12">
        <f t="shared" ref="N53:N72" si="19">100%-M53</f>
        <v>0.339622641509434</v>
      </c>
    </row>
    <row r="54" spans="1:14" hidden="1">
      <c r="A54" s="10" t="s">
        <v>37</v>
      </c>
      <c r="B54" s="11">
        <v>12</v>
      </c>
      <c r="C54" s="11">
        <v>1.5</v>
      </c>
      <c r="D54" s="11">
        <v>2</v>
      </c>
      <c r="E54" s="11">
        <v>2</v>
      </c>
      <c r="F54" s="11">
        <v>2</v>
      </c>
      <c r="G54" s="11">
        <v>6</v>
      </c>
      <c r="H54" s="11">
        <f t="shared" si="15"/>
        <v>13.5</v>
      </c>
      <c r="I54" s="11">
        <v>19.5</v>
      </c>
      <c r="J54" s="11">
        <v>21</v>
      </c>
      <c r="K54" s="11">
        <f t="shared" si="16"/>
        <v>7.5</v>
      </c>
      <c r="L54" s="11">
        <f t="shared" si="17"/>
        <v>15</v>
      </c>
      <c r="M54" s="12">
        <f t="shared" si="18"/>
        <v>0.69230769230769229</v>
      </c>
      <c r="N54" s="12">
        <f t="shared" si="19"/>
        <v>0.30769230769230771</v>
      </c>
    </row>
    <row r="55" spans="1:14" hidden="1">
      <c r="A55" s="10" t="s">
        <v>38</v>
      </c>
      <c r="B55" s="11">
        <v>12</v>
      </c>
      <c r="C55" s="11">
        <v>3</v>
      </c>
      <c r="D55" s="11">
        <v>3</v>
      </c>
      <c r="E55" s="11">
        <v>3.5</v>
      </c>
      <c r="F55" s="11">
        <v>3.5</v>
      </c>
      <c r="G55" s="11">
        <v>5.5</v>
      </c>
      <c r="H55" s="11">
        <f t="shared" si="15"/>
        <v>18.5</v>
      </c>
      <c r="I55" s="11">
        <v>19</v>
      </c>
      <c r="J55" s="11">
        <v>21</v>
      </c>
      <c r="K55" s="11">
        <f t="shared" si="16"/>
        <v>2.5</v>
      </c>
      <c r="L55" s="11">
        <f t="shared" si="17"/>
        <v>5</v>
      </c>
      <c r="M55" s="12">
        <f t="shared" si="18"/>
        <v>0.97368421052631582</v>
      </c>
      <c r="N55" s="12">
        <f t="shared" si="19"/>
        <v>2.6315789473684181E-2</v>
      </c>
    </row>
    <row r="56" spans="1:14" hidden="1">
      <c r="A56" s="10" t="s">
        <v>39</v>
      </c>
      <c r="B56" s="11">
        <v>12</v>
      </c>
      <c r="C56" s="11">
        <v>2.5</v>
      </c>
      <c r="D56" s="11">
        <v>1.5</v>
      </c>
      <c r="E56" s="11">
        <v>3</v>
      </c>
      <c r="F56" s="11">
        <v>4</v>
      </c>
      <c r="G56" s="11">
        <v>4.5</v>
      </c>
      <c r="H56" s="11">
        <f t="shared" si="15"/>
        <v>15.5</v>
      </c>
      <c r="I56" s="11">
        <v>27</v>
      </c>
      <c r="J56" s="11">
        <v>21</v>
      </c>
      <c r="K56" s="11">
        <f t="shared" si="16"/>
        <v>5.5</v>
      </c>
      <c r="L56" s="11">
        <f t="shared" si="17"/>
        <v>11</v>
      </c>
      <c r="M56" s="12">
        <f t="shared" si="18"/>
        <v>0.57407407407407407</v>
      </c>
      <c r="N56" s="12">
        <f t="shared" si="19"/>
        <v>0.42592592592592593</v>
      </c>
    </row>
    <row r="57" spans="1:14" hidden="1">
      <c r="A57" s="10" t="s">
        <v>40</v>
      </c>
      <c r="B57" s="11">
        <v>12</v>
      </c>
      <c r="C57" s="11">
        <v>2</v>
      </c>
      <c r="D57" s="11">
        <v>2.5</v>
      </c>
      <c r="E57" s="11">
        <v>3</v>
      </c>
      <c r="F57" s="11">
        <v>3</v>
      </c>
      <c r="G57" s="11">
        <v>6</v>
      </c>
      <c r="H57" s="11">
        <f t="shared" si="15"/>
        <v>16.5</v>
      </c>
      <c r="I57" s="11">
        <v>22</v>
      </c>
      <c r="J57" s="11">
        <v>21</v>
      </c>
      <c r="K57" s="11">
        <f t="shared" si="16"/>
        <v>4.5</v>
      </c>
      <c r="L57" s="11">
        <f t="shared" si="17"/>
        <v>9</v>
      </c>
      <c r="M57" s="12">
        <f t="shared" si="18"/>
        <v>0.75</v>
      </c>
      <c r="N57" s="12">
        <f t="shared" si="19"/>
        <v>0.25</v>
      </c>
    </row>
    <row r="58" spans="1:14" hidden="1">
      <c r="A58" s="10" t="s">
        <v>41</v>
      </c>
      <c r="B58" s="11">
        <v>12</v>
      </c>
      <c r="C58" s="11">
        <v>2</v>
      </c>
      <c r="D58" s="11">
        <v>1</v>
      </c>
      <c r="E58" s="11">
        <v>2</v>
      </c>
      <c r="F58" s="11">
        <v>2.5</v>
      </c>
      <c r="G58" s="11">
        <v>6.5</v>
      </c>
      <c r="H58" s="11">
        <f t="shared" si="15"/>
        <v>14</v>
      </c>
      <c r="I58" s="11">
        <v>27</v>
      </c>
      <c r="J58" s="11">
        <v>21</v>
      </c>
      <c r="K58" s="11">
        <f t="shared" si="16"/>
        <v>7</v>
      </c>
      <c r="L58" s="11">
        <f t="shared" si="17"/>
        <v>14</v>
      </c>
      <c r="M58" s="12">
        <f t="shared" si="18"/>
        <v>0.51851851851851849</v>
      </c>
      <c r="N58" s="12">
        <f t="shared" si="19"/>
        <v>0.48148148148148151</v>
      </c>
    </row>
    <row r="59" spans="1:14" hidden="1">
      <c r="A59" s="10" t="s">
        <v>42</v>
      </c>
      <c r="B59" s="11">
        <v>12</v>
      </c>
      <c r="C59" s="11">
        <v>0.5</v>
      </c>
      <c r="D59" s="11">
        <v>1.5</v>
      </c>
      <c r="E59" s="11">
        <v>1.5</v>
      </c>
      <c r="F59" s="11">
        <v>2</v>
      </c>
      <c r="G59" s="11">
        <v>2.5</v>
      </c>
      <c r="H59" s="11">
        <f t="shared" si="15"/>
        <v>8</v>
      </c>
      <c r="I59" s="11">
        <v>9</v>
      </c>
      <c r="J59" s="11">
        <v>21</v>
      </c>
      <c r="K59" s="11">
        <f t="shared" si="16"/>
        <v>13</v>
      </c>
      <c r="L59" s="11">
        <f t="shared" si="17"/>
        <v>26</v>
      </c>
      <c r="M59" s="12">
        <f t="shared" si="18"/>
        <v>0.88888888888888884</v>
      </c>
      <c r="N59" s="12">
        <f t="shared" si="19"/>
        <v>0.11111111111111116</v>
      </c>
    </row>
    <row r="60" spans="1:14" hidden="1">
      <c r="A60" s="10" t="s">
        <v>43</v>
      </c>
      <c r="B60" s="11">
        <v>12</v>
      </c>
      <c r="C60" s="11">
        <v>1.5</v>
      </c>
      <c r="D60" s="11">
        <v>2</v>
      </c>
      <c r="E60" s="11">
        <v>2</v>
      </c>
      <c r="F60" s="11">
        <v>2.5</v>
      </c>
      <c r="G60" s="11">
        <v>5</v>
      </c>
      <c r="H60" s="11">
        <f t="shared" si="15"/>
        <v>13</v>
      </c>
      <c r="I60" s="11">
        <v>21.5</v>
      </c>
      <c r="J60" s="11">
        <v>21</v>
      </c>
      <c r="K60" s="11">
        <f t="shared" si="16"/>
        <v>8</v>
      </c>
      <c r="L60" s="11">
        <f t="shared" si="17"/>
        <v>16</v>
      </c>
      <c r="M60" s="12">
        <f t="shared" si="18"/>
        <v>0.60465116279069764</v>
      </c>
      <c r="N60" s="12">
        <f t="shared" si="19"/>
        <v>0.39534883720930236</v>
      </c>
    </row>
    <row r="61" spans="1:14" hidden="1">
      <c r="A61" s="10" t="s">
        <v>44</v>
      </c>
      <c r="B61" s="11">
        <v>12</v>
      </c>
      <c r="C61" s="11">
        <v>2</v>
      </c>
      <c r="D61" s="11">
        <v>2</v>
      </c>
      <c r="E61" s="11">
        <v>2.5</v>
      </c>
      <c r="F61" s="11">
        <v>1.5</v>
      </c>
      <c r="G61" s="11">
        <v>3.5</v>
      </c>
      <c r="H61" s="11">
        <f t="shared" si="15"/>
        <v>11.5</v>
      </c>
      <c r="I61" s="11">
        <v>21</v>
      </c>
      <c r="J61" s="11">
        <v>21</v>
      </c>
      <c r="K61" s="11">
        <f t="shared" si="16"/>
        <v>9.5</v>
      </c>
      <c r="L61" s="11">
        <f t="shared" si="17"/>
        <v>19</v>
      </c>
      <c r="M61" s="12">
        <f t="shared" si="18"/>
        <v>0.54761904761904767</v>
      </c>
      <c r="N61" s="12">
        <f t="shared" si="19"/>
        <v>0.45238095238095233</v>
      </c>
    </row>
    <row r="62" spans="1:14" hidden="1">
      <c r="A62" s="10" t="s">
        <v>45</v>
      </c>
      <c r="B62" s="11">
        <v>12</v>
      </c>
      <c r="C62" s="11">
        <v>2</v>
      </c>
      <c r="D62" s="11">
        <v>2</v>
      </c>
      <c r="E62" s="11">
        <v>3.5</v>
      </c>
      <c r="F62" s="11">
        <v>4</v>
      </c>
      <c r="G62" s="11">
        <v>5.5</v>
      </c>
      <c r="H62" s="11">
        <f t="shared" si="15"/>
        <v>17</v>
      </c>
      <c r="I62" s="11">
        <v>20.5</v>
      </c>
      <c r="J62" s="11">
        <v>21</v>
      </c>
      <c r="K62" s="11">
        <f t="shared" si="16"/>
        <v>4</v>
      </c>
      <c r="L62" s="11">
        <f t="shared" si="17"/>
        <v>8</v>
      </c>
      <c r="M62" s="12">
        <f t="shared" si="18"/>
        <v>0.82926829268292679</v>
      </c>
      <c r="N62" s="12">
        <f t="shared" si="19"/>
        <v>0.17073170731707321</v>
      </c>
    </row>
    <row r="63" spans="1:14" hidden="1">
      <c r="A63" s="10" t="s">
        <v>46</v>
      </c>
      <c r="B63" s="11">
        <v>12</v>
      </c>
      <c r="C63" s="11">
        <v>2</v>
      </c>
      <c r="D63" s="11">
        <v>2.5</v>
      </c>
      <c r="E63" s="11">
        <v>3.5</v>
      </c>
      <c r="F63" s="11">
        <v>4</v>
      </c>
      <c r="G63" s="11">
        <v>5.5</v>
      </c>
      <c r="H63" s="11">
        <f t="shared" si="15"/>
        <v>17.5</v>
      </c>
      <c r="I63" s="11">
        <v>20</v>
      </c>
      <c r="J63" s="11">
        <v>21</v>
      </c>
      <c r="K63" s="11">
        <f t="shared" si="16"/>
        <v>3.5</v>
      </c>
      <c r="L63" s="11">
        <f t="shared" si="17"/>
        <v>7</v>
      </c>
      <c r="M63" s="12">
        <f t="shared" si="18"/>
        <v>0.875</v>
      </c>
      <c r="N63" s="12">
        <f t="shared" si="19"/>
        <v>0.125</v>
      </c>
    </row>
    <row r="64" spans="1:14" hidden="1">
      <c r="A64" s="10" t="s">
        <v>47</v>
      </c>
      <c r="B64" s="11">
        <v>12</v>
      </c>
      <c r="C64" s="11">
        <v>3.5</v>
      </c>
      <c r="D64" s="11">
        <v>3.5</v>
      </c>
      <c r="E64" s="11">
        <v>3</v>
      </c>
      <c r="F64" s="11">
        <v>3</v>
      </c>
      <c r="G64" s="11">
        <v>7.5</v>
      </c>
      <c r="H64" s="11">
        <f t="shared" si="15"/>
        <v>20.5</v>
      </c>
      <c r="I64" s="11">
        <v>21</v>
      </c>
      <c r="J64" s="11">
        <v>21</v>
      </c>
      <c r="K64" s="11">
        <f t="shared" si="16"/>
        <v>0.5</v>
      </c>
      <c r="L64" s="11">
        <f t="shared" si="17"/>
        <v>1</v>
      </c>
      <c r="M64" s="12">
        <f t="shared" si="18"/>
        <v>0.97619047619047616</v>
      </c>
      <c r="N64" s="12">
        <f t="shared" si="19"/>
        <v>2.3809523809523836E-2</v>
      </c>
    </row>
    <row r="65" spans="1:14" hidden="1">
      <c r="A65" s="10" t="s">
        <v>48</v>
      </c>
      <c r="B65" s="11">
        <v>12</v>
      </c>
      <c r="C65" s="11">
        <v>2</v>
      </c>
      <c r="D65" s="11">
        <v>2</v>
      </c>
      <c r="E65" s="11">
        <v>2.5</v>
      </c>
      <c r="F65" s="11">
        <v>3</v>
      </c>
      <c r="G65" s="11">
        <v>8.5</v>
      </c>
      <c r="H65" s="11">
        <f t="shared" si="15"/>
        <v>18</v>
      </c>
      <c r="I65" s="11">
        <v>24</v>
      </c>
      <c r="J65" s="11">
        <v>21</v>
      </c>
      <c r="K65" s="11">
        <f t="shared" si="16"/>
        <v>3</v>
      </c>
      <c r="L65" s="11">
        <f t="shared" si="17"/>
        <v>6</v>
      </c>
      <c r="M65" s="12">
        <f t="shared" si="18"/>
        <v>0.75</v>
      </c>
      <c r="N65" s="12">
        <f t="shared" si="19"/>
        <v>0.25</v>
      </c>
    </row>
    <row r="66" spans="1:14" hidden="1">
      <c r="A66" s="10" t="s">
        <v>49</v>
      </c>
      <c r="B66" s="11">
        <v>12</v>
      </c>
      <c r="C66" s="11">
        <v>2</v>
      </c>
      <c r="D66" s="11">
        <v>3</v>
      </c>
      <c r="E66" s="11">
        <v>3.5</v>
      </c>
      <c r="F66" s="11">
        <v>4</v>
      </c>
      <c r="G66" s="11">
        <v>6</v>
      </c>
      <c r="H66" s="11">
        <f t="shared" si="15"/>
        <v>18.5</v>
      </c>
      <c r="I66" s="11">
        <v>22.5</v>
      </c>
      <c r="J66" s="11">
        <v>21</v>
      </c>
      <c r="K66" s="11">
        <f t="shared" si="16"/>
        <v>2.5</v>
      </c>
      <c r="L66" s="11">
        <f t="shared" si="17"/>
        <v>5</v>
      </c>
      <c r="M66" s="12">
        <f t="shared" si="18"/>
        <v>0.82222222222222219</v>
      </c>
      <c r="N66" s="12">
        <f t="shared" si="19"/>
        <v>0.17777777777777781</v>
      </c>
    </row>
    <row r="67" spans="1:14" hidden="1">
      <c r="A67" s="10" t="s">
        <v>50</v>
      </c>
      <c r="B67" s="11">
        <v>12</v>
      </c>
      <c r="C67" s="11">
        <v>1.5</v>
      </c>
      <c r="D67" s="11">
        <v>1</v>
      </c>
      <c r="E67" s="11">
        <v>1.5</v>
      </c>
      <c r="F67" s="11">
        <v>2.5</v>
      </c>
      <c r="G67" s="11">
        <v>1</v>
      </c>
      <c r="H67" s="11">
        <f t="shared" si="15"/>
        <v>7.5</v>
      </c>
      <c r="I67" s="11">
        <v>9</v>
      </c>
      <c r="J67" s="11">
        <v>21</v>
      </c>
      <c r="K67" s="11">
        <f t="shared" si="16"/>
        <v>13.5</v>
      </c>
      <c r="L67" s="11">
        <f t="shared" si="17"/>
        <v>27</v>
      </c>
      <c r="M67" s="12">
        <f t="shared" si="18"/>
        <v>0.83333333333333337</v>
      </c>
      <c r="N67" s="12">
        <f t="shared" si="19"/>
        <v>0.16666666666666663</v>
      </c>
    </row>
    <row r="68" spans="1:14" hidden="1">
      <c r="A68" s="10" t="s">
        <v>51</v>
      </c>
      <c r="B68" s="11">
        <v>12</v>
      </c>
      <c r="C68" s="11">
        <v>2</v>
      </c>
      <c r="D68" s="11">
        <v>3</v>
      </c>
      <c r="E68" s="11">
        <v>2</v>
      </c>
      <c r="F68" s="11">
        <v>5</v>
      </c>
      <c r="G68" s="11">
        <v>5</v>
      </c>
      <c r="H68" s="11">
        <f t="shared" si="15"/>
        <v>17</v>
      </c>
      <c r="I68" s="11">
        <v>20</v>
      </c>
      <c r="J68" s="11">
        <v>21</v>
      </c>
      <c r="K68" s="11">
        <f t="shared" si="16"/>
        <v>4</v>
      </c>
      <c r="L68" s="11">
        <f t="shared" si="17"/>
        <v>8</v>
      </c>
      <c r="M68" s="12">
        <f t="shared" si="18"/>
        <v>0.85</v>
      </c>
      <c r="N68" s="12">
        <f t="shared" si="19"/>
        <v>0.15000000000000002</v>
      </c>
    </row>
    <row r="69" spans="1:14" hidden="1">
      <c r="A69" s="10" t="s">
        <v>52</v>
      </c>
      <c r="B69" s="11">
        <v>12</v>
      </c>
      <c r="C69" s="11">
        <v>1.5</v>
      </c>
      <c r="D69" s="11">
        <v>2</v>
      </c>
      <c r="E69" s="11">
        <v>2.5</v>
      </c>
      <c r="F69" s="11">
        <v>1</v>
      </c>
      <c r="G69" s="11">
        <v>9.5</v>
      </c>
      <c r="H69" s="11">
        <f t="shared" si="15"/>
        <v>16.5</v>
      </c>
      <c r="I69" s="11">
        <v>19.5</v>
      </c>
      <c r="J69" s="11">
        <v>21</v>
      </c>
      <c r="K69" s="11">
        <f t="shared" si="16"/>
        <v>4.5</v>
      </c>
      <c r="L69" s="11">
        <f t="shared" si="17"/>
        <v>9</v>
      </c>
      <c r="M69" s="12">
        <f t="shared" si="18"/>
        <v>0.84615384615384615</v>
      </c>
      <c r="N69" s="12">
        <f t="shared" si="19"/>
        <v>0.15384615384615385</v>
      </c>
    </row>
    <row r="70" spans="1:14" hidden="1">
      <c r="A70" s="10" t="s">
        <v>53</v>
      </c>
      <c r="B70" s="11">
        <v>12</v>
      </c>
      <c r="C70" s="11">
        <v>2</v>
      </c>
      <c r="D70" s="11">
        <v>1.5</v>
      </c>
      <c r="E70" s="11">
        <v>2</v>
      </c>
      <c r="F70" s="11">
        <v>2</v>
      </c>
      <c r="G70" s="11">
        <v>4.5</v>
      </c>
      <c r="H70" s="11">
        <f t="shared" si="15"/>
        <v>12</v>
      </c>
      <c r="I70" s="11">
        <v>20</v>
      </c>
      <c r="J70" s="11">
        <v>21</v>
      </c>
      <c r="K70" s="11">
        <f t="shared" si="16"/>
        <v>9</v>
      </c>
      <c r="L70" s="11">
        <f t="shared" si="17"/>
        <v>18</v>
      </c>
      <c r="M70" s="12">
        <f t="shared" si="18"/>
        <v>0.6</v>
      </c>
      <c r="N70" s="12">
        <f t="shared" si="19"/>
        <v>0.4</v>
      </c>
    </row>
    <row r="71" spans="1:14" hidden="1">
      <c r="A71" s="10" t="s">
        <v>54</v>
      </c>
      <c r="B71" s="11">
        <v>12</v>
      </c>
      <c r="C71" s="11">
        <v>1.5</v>
      </c>
      <c r="D71" s="11">
        <v>1.5</v>
      </c>
      <c r="E71" s="11">
        <v>2</v>
      </c>
      <c r="F71" s="11">
        <v>2.5</v>
      </c>
      <c r="G71" s="11">
        <v>4.5</v>
      </c>
      <c r="H71" s="11">
        <f t="shared" si="15"/>
        <v>12</v>
      </c>
      <c r="I71" s="11">
        <v>18</v>
      </c>
      <c r="J71" s="11">
        <v>21</v>
      </c>
      <c r="K71" s="11">
        <f t="shared" si="16"/>
        <v>9</v>
      </c>
      <c r="L71" s="11">
        <f t="shared" si="17"/>
        <v>18</v>
      </c>
      <c r="M71" s="12">
        <f t="shared" si="18"/>
        <v>0.66666666666666663</v>
      </c>
      <c r="N71" s="12">
        <f t="shared" si="19"/>
        <v>0.33333333333333337</v>
      </c>
    </row>
    <row r="72" spans="1:14" hidden="1">
      <c r="A72" s="10" t="s">
        <v>55</v>
      </c>
      <c r="B72" s="11">
        <v>12</v>
      </c>
      <c r="C72" s="11">
        <v>2.5</v>
      </c>
      <c r="D72" s="11">
        <v>3</v>
      </c>
      <c r="E72" s="11">
        <v>3</v>
      </c>
      <c r="F72" s="11">
        <v>3.5</v>
      </c>
      <c r="G72" s="11">
        <v>6</v>
      </c>
      <c r="H72" s="11">
        <f t="shared" si="15"/>
        <v>18</v>
      </c>
      <c r="I72" s="11">
        <v>23</v>
      </c>
      <c r="J72" s="11">
        <v>21</v>
      </c>
      <c r="K72" s="11">
        <f t="shared" si="16"/>
        <v>3</v>
      </c>
      <c r="L72" s="11">
        <f t="shared" si="17"/>
        <v>6</v>
      </c>
      <c r="M72" s="12">
        <f t="shared" si="18"/>
        <v>0.78260869565217395</v>
      </c>
      <c r="N72" s="12">
        <f t="shared" si="19"/>
        <v>0.21739130434782605</v>
      </c>
    </row>
    <row r="73" spans="1:14" ht="30">
      <c r="A73" s="56">
        <f>SUBTOTAL(3,A2:A72)</f>
        <v>24</v>
      </c>
      <c r="B73" s="41" t="s">
        <v>72</v>
      </c>
      <c r="C73" s="24"/>
      <c r="D73" s="24"/>
      <c r="E73" s="24"/>
      <c r="F73" s="24"/>
      <c r="G73" s="24"/>
      <c r="H73" s="24"/>
      <c r="I73" s="24"/>
      <c r="J73" s="24"/>
      <c r="K73" s="24"/>
      <c r="L73" s="24"/>
      <c r="M73" s="25"/>
      <c r="N73" s="52">
        <f>SUBTOTAL(3,N2:N72)</f>
        <v>24</v>
      </c>
    </row>
  </sheetData>
  <autoFilter ref="A1:N72">
    <filterColumn colId="13">
      <customFilters>
        <customFilter operator="greaterThanOrEqual" val="0.5"/>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tabColor rgb="FF00FFFF"/>
  </sheetPr>
  <dimension ref="A1:N22"/>
  <sheetViews>
    <sheetView topLeftCell="A12" workbookViewId="0">
      <selection activeCell="O30" sqref="O30"/>
    </sheetView>
  </sheetViews>
  <sheetFormatPr defaultRowHeight="15"/>
  <cols>
    <col min="1" max="1" width="12.5703125" bestFit="1" customWidth="1"/>
  </cols>
  <sheetData>
    <row r="1" spans="1:14" ht="60">
      <c r="A1" s="23" t="s">
        <v>57</v>
      </c>
      <c r="B1" s="23" t="s">
        <v>5</v>
      </c>
      <c r="C1" s="23" t="s">
        <v>0</v>
      </c>
      <c r="D1" s="23" t="s">
        <v>1</v>
      </c>
      <c r="E1" s="23" t="s">
        <v>2</v>
      </c>
      <c r="F1" s="23" t="s">
        <v>3</v>
      </c>
      <c r="G1" s="23" t="s">
        <v>7</v>
      </c>
      <c r="H1" s="23" t="s">
        <v>60</v>
      </c>
      <c r="I1" s="23" t="s">
        <v>61</v>
      </c>
      <c r="J1" s="23" t="s">
        <v>58</v>
      </c>
      <c r="K1" s="23" t="s">
        <v>59</v>
      </c>
      <c r="L1" s="23" t="s">
        <v>62</v>
      </c>
      <c r="M1" s="23" t="s">
        <v>56</v>
      </c>
      <c r="N1" s="23" t="s">
        <v>63</v>
      </c>
    </row>
    <row r="2" spans="1:14">
      <c r="A2" s="10" t="s">
        <v>139</v>
      </c>
      <c r="B2" s="11">
        <v>12</v>
      </c>
      <c r="C2" s="11">
        <v>2</v>
      </c>
      <c r="D2" s="11">
        <v>1.5</v>
      </c>
      <c r="E2" s="11">
        <v>2</v>
      </c>
      <c r="F2" s="11">
        <v>2</v>
      </c>
      <c r="G2" s="11">
        <v>4.5</v>
      </c>
      <c r="H2" s="11">
        <v>12</v>
      </c>
      <c r="I2" s="11">
        <v>20</v>
      </c>
      <c r="J2" s="11">
        <v>21</v>
      </c>
      <c r="K2" s="11">
        <v>9</v>
      </c>
      <c r="L2" s="11">
        <v>18</v>
      </c>
      <c r="M2" s="12">
        <v>0.6</v>
      </c>
      <c r="N2" s="12">
        <v>0.4</v>
      </c>
    </row>
    <row r="3" spans="1:14">
      <c r="A3" s="10" t="s">
        <v>123</v>
      </c>
      <c r="B3" s="11">
        <v>12</v>
      </c>
      <c r="C3" s="11">
        <v>1.5</v>
      </c>
      <c r="D3" s="11">
        <v>2</v>
      </c>
      <c r="E3" s="11">
        <v>2</v>
      </c>
      <c r="F3" s="11">
        <v>2</v>
      </c>
      <c r="G3" s="11">
        <v>6</v>
      </c>
      <c r="H3" s="11">
        <v>13.5</v>
      </c>
      <c r="I3" s="11">
        <v>19.5</v>
      </c>
      <c r="J3" s="11">
        <v>21</v>
      </c>
      <c r="K3" s="11">
        <v>7.5</v>
      </c>
      <c r="L3" s="11">
        <v>15</v>
      </c>
      <c r="M3" s="12">
        <v>0.69230769230769229</v>
      </c>
      <c r="N3" s="12">
        <v>0.30769230769230771</v>
      </c>
    </row>
    <row r="4" spans="1:14">
      <c r="A4" s="10" t="s">
        <v>128</v>
      </c>
      <c r="B4" s="11">
        <v>12</v>
      </c>
      <c r="C4" s="11">
        <v>0.5</v>
      </c>
      <c r="D4" s="11">
        <v>1.5</v>
      </c>
      <c r="E4" s="11">
        <v>1.5</v>
      </c>
      <c r="F4" s="11">
        <v>2</v>
      </c>
      <c r="G4" s="11">
        <v>2.5</v>
      </c>
      <c r="H4" s="11">
        <v>8</v>
      </c>
      <c r="I4" s="11">
        <v>9</v>
      </c>
      <c r="J4" s="11">
        <v>21</v>
      </c>
      <c r="K4" s="11">
        <v>13</v>
      </c>
      <c r="L4" s="11">
        <v>26</v>
      </c>
      <c r="M4" s="12">
        <v>0.88888888888888884</v>
      </c>
      <c r="N4" s="12">
        <v>0.11111111111111116</v>
      </c>
    </row>
    <row r="5" spans="1:14" hidden="1">
      <c r="A5" s="10" t="s">
        <v>122</v>
      </c>
      <c r="B5" s="11">
        <v>12</v>
      </c>
      <c r="C5" s="11">
        <v>2</v>
      </c>
      <c r="D5" s="11">
        <v>2</v>
      </c>
      <c r="E5" s="11">
        <v>3.5</v>
      </c>
      <c r="F5" s="11">
        <v>4.5</v>
      </c>
      <c r="G5" s="11">
        <v>5.5</v>
      </c>
      <c r="H5" s="11">
        <v>17.5</v>
      </c>
      <c r="I5" s="11">
        <v>26.5</v>
      </c>
      <c r="J5" s="11">
        <v>21</v>
      </c>
      <c r="K5" s="11">
        <v>3.5</v>
      </c>
      <c r="L5" s="11">
        <v>7</v>
      </c>
      <c r="M5" s="12">
        <v>0.660377358490566</v>
      </c>
      <c r="N5" s="12">
        <v>0.339622641509434</v>
      </c>
    </row>
    <row r="6" spans="1:14" hidden="1">
      <c r="A6" s="10" t="s">
        <v>124</v>
      </c>
      <c r="B6" s="11">
        <v>12</v>
      </c>
      <c r="C6" s="11">
        <v>3</v>
      </c>
      <c r="D6" s="11">
        <v>3</v>
      </c>
      <c r="E6" s="11">
        <v>3.5</v>
      </c>
      <c r="F6" s="11">
        <v>3.5</v>
      </c>
      <c r="G6" s="11">
        <v>5.5</v>
      </c>
      <c r="H6" s="11">
        <v>18.5</v>
      </c>
      <c r="I6" s="11">
        <v>19</v>
      </c>
      <c r="J6" s="11">
        <v>21</v>
      </c>
      <c r="K6" s="11">
        <v>2.5</v>
      </c>
      <c r="L6" s="11">
        <v>5</v>
      </c>
      <c r="M6" s="12">
        <v>0.97368421052631582</v>
      </c>
      <c r="N6" s="12">
        <v>2.6315789473684181E-2</v>
      </c>
    </row>
    <row r="7" spans="1:14" hidden="1">
      <c r="A7" s="10" t="s">
        <v>141</v>
      </c>
      <c r="B7" s="11">
        <v>12</v>
      </c>
      <c r="C7" s="11">
        <v>2.5</v>
      </c>
      <c r="D7" s="11">
        <v>3</v>
      </c>
      <c r="E7" s="11">
        <v>3</v>
      </c>
      <c r="F7" s="11">
        <v>3.5</v>
      </c>
      <c r="G7" s="11">
        <v>6</v>
      </c>
      <c r="H7" s="11">
        <v>18</v>
      </c>
      <c r="I7" s="11">
        <v>23</v>
      </c>
      <c r="J7" s="11">
        <v>21</v>
      </c>
      <c r="K7" s="11">
        <v>3</v>
      </c>
      <c r="L7" s="11">
        <v>6</v>
      </c>
      <c r="M7" s="12">
        <v>0.78260869565217395</v>
      </c>
      <c r="N7" s="12">
        <v>0.21739130434782605</v>
      </c>
    </row>
    <row r="8" spans="1:14" hidden="1">
      <c r="A8" s="10" t="s">
        <v>135</v>
      </c>
      <c r="B8" s="11">
        <v>12</v>
      </c>
      <c r="C8" s="11">
        <v>3.5</v>
      </c>
      <c r="D8" s="11">
        <v>3.5</v>
      </c>
      <c r="E8" s="11">
        <v>3</v>
      </c>
      <c r="F8" s="11">
        <v>3</v>
      </c>
      <c r="G8" s="11">
        <v>7.5</v>
      </c>
      <c r="H8" s="11">
        <v>20.5</v>
      </c>
      <c r="I8" s="11">
        <v>21</v>
      </c>
      <c r="J8" s="11">
        <v>21</v>
      </c>
      <c r="K8" s="11">
        <v>0.5</v>
      </c>
      <c r="L8" s="11">
        <v>1</v>
      </c>
      <c r="M8" s="12">
        <v>0.97619047619047616</v>
      </c>
      <c r="N8" s="12">
        <v>2.3809523809523836E-2</v>
      </c>
    </row>
    <row r="9" spans="1:14">
      <c r="A9" s="10" t="s">
        <v>136</v>
      </c>
      <c r="B9" s="11">
        <v>12</v>
      </c>
      <c r="C9" s="11">
        <v>1.5</v>
      </c>
      <c r="D9" s="11">
        <v>1</v>
      </c>
      <c r="E9" s="11">
        <v>1.5</v>
      </c>
      <c r="F9" s="11">
        <v>2.5</v>
      </c>
      <c r="G9" s="11">
        <v>1</v>
      </c>
      <c r="H9" s="11">
        <v>7.5</v>
      </c>
      <c r="I9" s="11">
        <v>9</v>
      </c>
      <c r="J9" s="11">
        <v>21</v>
      </c>
      <c r="K9" s="11">
        <v>13.5</v>
      </c>
      <c r="L9" s="11">
        <v>27</v>
      </c>
      <c r="M9" s="12">
        <v>0.83333333333333337</v>
      </c>
      <c r="N9" s="12">
        <v>0.16666666666666663</v>
      </c>
    </row>
    <row r="10" spans="1:14" hidden="1">
      <c r="A10" s="10" t="s">
        <v>133</v>
      </c>
      <c r="B10" s="11">
        <v>12</v>
      </c>
      <c r="C10" s="11">
        <v>2</v>
      </c>
      <c r="D10" s="11">
        <v>2</v>
      </c>
      <c r="E10" s="11">
        <v>2.5</v>
      </c>
      <c r="F10" s="11">
        <v>3</v>
      </c>
      <c r="G10" s="11">
        <v>8.5</v>
      </c>
      <c r="H10" s="11">
        <v>18</v>
      </c>
      <c r="I10" s="11">
        <v>24</v>
      </c>
      <c r="J10" s="11">
        <v>21</v>
      </c>
      <c r="K10" s="11">
        <v>3</v>
      </c>
      <c r="L10" s="11">
        <v>6</v>
      </c>
      <c r="M10" s="12">
        <v>0.75</v>
      </c>
      <c r="N10" s="12">
        <v>0.25</v>
      </c>
    </row>
    <row r="11" spans="1:14" hidden="1">
      <c r="A11" s="10" t="s">
        <v>125</v>
      </c>
      <c r="B11" s="11">
        <v>12</v>
      </c>
      <c r="C11" s="11">
        <v>2.5</v>
      </c>
      <c r="D11" s="11">
        <v>1.5</v>
      </c>
      <c r="E11" s="11">
        <v>3</v>
      </c>
      <c r="F11" s="11">
        <v>4</v>
      </c>
      <c r="G11" s="11">
        <v>4.5</v>
      </c>
      <c r="H11" s="11">
        <v>15.5</v>
      </c>
      <c r="I11" s="11">
        <v>27</v>
      </c>
      <c r="J11" s="11">
        <v>21</v>
      </c>
      <c r="K11" s="11">
        <v>5.5</v>
      </c>
      <c r="L11" s="11">
        <v>11</v>
      </c>
      <c r="M11" s="12">
        <v>0.57407407407407407</v>
      </c>
      <c r="N11" s="12">
        <v>0.42592592592592593</v>
      </c>
    </row>
    <row r="12" spans="1:14">
      <c r="A12" s="10" t="s">
        <v>130</v>
      </c>
      <c r="B12" s="11">
        <v>12</v>
      </c>
      <c r="C12" s="11">
        <v>2</v>
      </c>
      <c r="D12" s="11">
        <v>2</v>
      </c>
      <c r="E12" s="11">
        <v>2.5</v>
      </c>
      <c r="F12" s="11">
        <v>1.5</v>
      </c>
      <c r="G12" s="11">
        <v>3.5</v>
      </c>
      <c r="H12" s="11">
        <v>11.5</v>
      </c>
      <c r="I12" s="11">
        <v>21</v>
      </c>
      <c r="J12" s="11">
        <v>21</v>
      </c>
      <c r="K12" s="11">
        <v>9.5</v>
      </c>
      <c r="L12" s="11">
        <v>19</v>
      </c>
      <c r="M12" s="12">
        <v>0.54761904761904767</v>
      </c>
      <c r="N12" s="12">
        <v>0.45238095238095233</v>
      </c>
    </row>
    <row r="13" spans="1:14" hidden="1">
      <c r="A13" s="10" t="s">
        <v>134</v>
      </c>
      <c r="B13" s="11">
        <v>12</v>
      </c>
      <c r="C13" s="11">
        <v>2</v>
      </c>
      <c r="D13" s="11">
        <v>3</v>
      </c>
      <c r="E13" s="11">
        <v>3.5</v>
      </c>
      <c r="F13" s="11">
        <v>4</v>
      </c>
      <c r="G13" s="11">
        <v>6</v>
      </c>
      <c r="H13" s="11">
        <v>18.5</v>
      </c>
      <c r="I13" s="11">
        <v>22.5</v>
      </c>
      <c r="J13" s="11">
        <v>21</v>
      </c>
      <c r="K13" s="11">
        <v>2.5</v>
      </c>
      <c r="L13" s="11">
        <v>5</v>
      </c>
      <c r="M13" s="12">
        <v>0.82222222222222219</v>
      </c>
      <c r="N13" s="12">
        <v>0.17777777777777781</v>
      </c>
    </row>
    <row r="14" spans="1:14" hidden="1">
      <c r="A14" s="10" t="s">
        <v>137</v>
      </c>
      <c r="B14" s="11">
        <v>12</v>
      </c>
      <c r="C14" s="11">
        <v>2</v>
      </c>
      <c r="D14" s="11">
        <v>3</v>
      </c>
      <c r="E14" s="11">
        <v>2</v>
      </c>
      <c r="F14" s="11">
        <v>5</v>
      </c>
      <c r="G14" s="11">
        <v>5</v>
      </c>
      <c r="H14" s="11">
        <v>17</v>
      </c>
      <c r="I14" s="11">
        <v>20</v>
      </c>
      <c r="J14" s="11">
        <v>21</v>
      </c>
      <c r="K14" s="11">
        <v>4</v>
      </c>
      <c r="L14" s="11">
        <v>8</v>
      </c>
      <c r="M14" s="12">
        <v>0.85</v>
      </c>
      <c r="N14" s="12">
        <v>0.15000000000000002</v>
      </c>
    </row>
    <row r="15" spans="1:14" hidden="1">
      <c r="A15" s="10" t="s">
        <v>126</v>
      </c>
      <c r="B15" s="11">
        <v>12</v>
      </c>
      <c r="C15" s="11">
        <v>2</v>
      </c>
      <c r="D15" s="11">
        <v>2.5</v>
      </c>
      <c r="E15" s="11">
        <v>3</v>
      </c>
      <c r="F15" s="11">
        <v>3</v>
      </c>
      <c r="G15" s="11">
        <v>6</v>
      </c>
      <c r="H15" s="11">
        <v>16.5</v>
      </c>
      <c r="I15" s="11">
        <v>22</v>
      </c>
      <c r="J15" s="11">
        <v>21</v>
      </c>
      <c r="K15" s="11">
        <v>4.5</v>
      </c>
      <c r="L15" s="11">
        <v>9</v>
      </c>
      <c r="M15" s="12">
        <v>0.75</v>
      </c>
      <c r="N15" s="12">
        <v>0.25</v>
      </c>
    </row>
    <row r="16" spans="1:14" hidden="1">
      <c r="A16" s="10" t="s">
        <v>131</v>
      </c>
      <c r="B16" s="11">
        <v>12</v>
      </c>
      <c r="C16" s="11">
        <v>2</v>
      </c>
      <c r="D16" s="11">
        <v>2</v>
      </c>
      <c r="E16" s="11">
        <v>3.5</v>
      </c>
      <c r="F16" s="11">
        <v>4</v>
      </c>
      <c r="G16" s="11">
        <v>5.5</v>
      </c>
      <c r="H16" s="11">
        <v>17</v>
      </c>
      <c r="I16" s="11">
        <v>20.5</v>
      </c>
      <c r="J16" s="11">
        <v>21</v>
      </c>
      <c r="K16" s="11">
        <v>4</v>
      </c>
      <c r="L16" s="11">
        <v>8</v>
      </c>
      <c r="M16" s="12">
        <v>0.82926829268292679</v>
      </c>
      <c r="N16" s="12">
        <v>0.17073170731707321</v>
      </c>
    </row>
    <row r="17" spans="1:14" hidden="1">
      <c r="A17" s="10" t="s">
        <v>132</v>
      </c>
      <c r="B17" s="11">
        <v>12</v>
      </c>
      <c r="C17" s="11">
        <v>2</v>
      </c>
      <c r="D17" s="11">
        <v>2.5</v>
      </c>
      <c r="E17" s="11">
        <v>3.5</v>
      </c>
      <c r="F17" s="11">
        <v>4</v>
      </c>
      <c r="G17" s="11">
        <v>5.5</v>
      </c>
      <c r="H17" s="11">
        <v>17.5</v>
      </c>
      <c r="I17" s="11">
        <v>20</v>
      </c>
      <c r="J17" s="11">
        <v>21</v>
      </c>
      <c r="K17" s="11">
        <v>3.5</v>
      </c>
      <c r="L17" s="11">
        <v>7</v>
      </c>
      <c r="M17" s="12">
        <v>0.875</v>
      </c>
      <c r="N17" s="12">
        <v>0.125</v>
      </c>
    </row>
    <row r="18" spans="1:14" hidden="1">
      <c r="A18" s="10" t="s">
        <v>138</v>
      </c>
      <c r="B18" s="11">
        <v>12</v>
      </c>
      <c r="C18" s="11">
        <v>1.5</v>
      </c>
      <c r="D18" s="11">
        <v>2</v>
      </c>
      <c r="E18" s="11">
        <v>2.5</v>
      </c>
      <c r="F18" s="11">
        <v>1</v>
      </c>
      <c r="G18" s="11">
        <v>9.5</v>
      </c>
      <c r="H18" s="11">
        <v>16.5</v>
      </c>
      <c r="I18" s="11">
        <v>19.5</v>
      </c>
      <c r="J18" s="11">
        <v>21</v>
      </c>
      <c r="K18" s="11">
        <v>4.5</v>
      </c>
      <c r="L18" s="11">
        <v>9</v>
      </c>
      <c r="M18" s="12">
        <v>0.84615384615384615</v>
      </c>
      <c r="N18" s="12">
        <v>0.15384615384615385</v>
      </c>
    </row>
    <row r="19" spans="1:14">
      <c r="A19" s="10" t="s">
        <v>140</v>
      </c>
      <c r="B19" s="11">
        <v>12</v>
      </c>
      <c r="C19" s="11">
        <v>1.5</v>
      </c>
      <c r="D19" s="11">
        <v>1.5</v>
      </c>
      <c r="E19" s="11">
        <v>2</v>
      </c>
      <c r="F19" s="11">
        <v>2.5</v>
      </c>
      <c r="G19" s="11">
        <v>4.5</v>
      </c>
      <c r="H19" s="11">
        <v>12</v>
      </c>
      <c r="I19" s="11">
        <v>18</v>
      </c>
      <c r="J19" s="11">
        <v>21</v>
      </c>
      <c r="K19" s="11">
        <v>9</v>
      </c>
      <c r="L19" s="11">
        <v>18</v>
      </c>
      <c r="M19" s="12">
        <v>0.66666666666666663</v>
      </c>
      <c r="N19" s="12">
        <v>0.33333333333333337</v>
      </c>
    </row>
    <row r="20" spans="1:14">
      <c r="A20" s="10" t="s">
        <v>127</v>
      </c>
      <c r="B20" s="11">
        <v>12</v>
      </c>
      <c r="C20" s="11">
        <v>2</v>
      </c>
      <c r="D20" s="11">
        <v>1</v>
      </c>
      <c r="E20" s="11">
        <v>2</v>
      </c>
      <c r="F20" s="11">
        <v>2.5</v>
      </c>
      <c r="G20" s="11">
        <v>6.5</v>
      </c>
      <c r="H20" s="11">
        <v>14</v>
      </c>
      <c r="I20" s="11">
        <v>27</v>
      </c>
      <c r="J20" s="11">
        <v>21</v>
      </c>
      <c r="K20" s="11">
        <v>7</v>
      </c>
      <c r="L20" s="11">
        <v>14</v>
      </c>
      <c r="M20" s="12">
        <v>0.51851851851851849</v>
      </c>
      <c r="N20" s="12">
        <v>0.48148148148148151</v>
      </c>
    </row>
    <row r="21" spans="1:14">
      <c r="A21" s="10" t="s">
        <v>129</v>
      </c>
      <c r="B21" s="11">
        <v>12</v>
      </c>
      <c r="C21" s="11">
        <v>1.5</v>
      </c>
      <c r="D21" s="11">
        <v>2</v>
      </c>
      <c r="E21" s="11">
        <v>2</v>
      </c>
      <c r="F21" s="11">
        <v>2.5</v>
      </c>
      <c r="G21" s="11">
        <v>5</v>
      </c>
      <c r="H21" s="11">
        <v>13</v>
      </c>
      <c r="I21" s="11">
        <v>21.5</v>
      </c>
      <c r="J21" s="11">
        <v>21</v>
      </c>
      <c r="K21" s="11">
        <v>8</v>
      </c>
      <c r="L21" s="11">
        <v>16</v>
      </c>
      <c r="M21" s="12">
        <v>0.60465116279069764</v>
      </c>
      <c r="N21" s="12">
        <v>0.39534883720930236</v>
      </c>
    </row>
    <row r="22" spans="1:14">
      <c r="A22">
        <f>SUBTOTAL(3,A2:A21)</f>
        <v>8</v>
      </c>
    </row>
  </sheetData>
  <autoFilter ref="A1:N21">
    <filterColumn colId="11">
      <customFilters>
        <customFilter operator="greaterThanOrEqual" val="12"/>
      </customFilters>
    </filterColumn>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tabColor theme="9" tint="-0.249977111117893"/>
  </sheetPr>
  <dimension ref="A1"/>
  <sheetViews>
    <sheetView workbookViewId="0"/>
  </sheetViews>
  <sheetFormatPr defaultRowHeight="1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rgb="FF92D050"/>
  </sheetPr>
  <dimension ref="A1"/>
  <sheetViews>
    <sheetView topLeftCell="A4" workbookViewId="0">
      <selection activeCell="Q23" sqref="Q23"/>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vt:lpstr>
      <vt:lpstr>Data All Students</vt:lpstr>
      <vt:lpstr>Subtotals</vt:lpstr>
      <vt:lpstr>Filter &gt; 6 Classes</vt:lpstr>
      <vt:lpstr>9th Failed All Core</vt:lpstr>
      <vt:lpstr>Filter - Failed &gt; 50%</vt:lpstr>
      <vt:lpstr>12th </vt:lpstr>
      <vt:lpstr>9th</vt:lpstr>
      <vt:lpstr>Students Failing &gt;50%</vt:lpstr>
      <vt:lpstr>Grade Compar. Charts</vt:lpstr>
      <vt:lpstr>Fail by Group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McDonald</dc:creator>
  <cp:lastModifiedBy>Katy McDonald</cp:lastModifiedBy>
  <dcterms:created xsi:type="dcterms:W3CDTF">2010-02-15T21:26:05Z</dcterms:created>
  <dcterms:modified xsi:type="dcterms:W3CDTF">2010-02-21T18:04:13Z</dcterms:modified>
</cp:coreProperties>
</file>